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nishalal/Desktop/"/>
    </mc:Choice>
  </mc:AlternateContent>
  <xr:revisionPtr revIDLastSave="0" documentId="13_ncr:1_{9B7A17A8-7196-F64E-AE5B-0500D49FFDD0}" xr6:coauthVersionLast="45" xr6:coauthVersionMax="45" xr10:uidLastSave="{00000000-0000-0000-0000-000000000000}"/>
  <bookViews>
    <workbookView xWindow="0" yWindow="460" windowWidth="28800" windowHeight="16540" xr2:uid="{00000000-000D-0000-FFFF-FFFF00000000}"/>
  </bookViews>
  <sheets>
    <sheet name="ExcelChallenge" sheetId="1" r:id="rId1"/>
    <sheet name="Pivot 1" sheetId="4" r:id="rId2"/>
    <sheet name="Pivot 2" sheetId="5" r:id="rId3"/>
    <sheet name="Pivot 3" sheetId="6" r:id="rId4"/>
    <sheet name="Bonus" sheetId="7" r:id="rId5"/>
    <sheet name="StatisticalAnalysis" sheetId="8" r:id="rId6"/>
  </sheets>
  <definedNames>
    <definedName name="_xlnm._FilterDatabase" localSheetId="0" hidden="1">ExcelChallenge!$A$1:$T$4115</definedName>
    <definedName name="_xlnm._FilterDatabase" localSheetId="5" hidden="1">StatisticalAnalysis!$J$1:$J$1046647</definedName>
  </definedNames>
  <calcPr calcId="191029" concurrentCalc="0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M6" i="8"/>
  <c r="M5" i="8"/>
  <c r="M4" i="8"/>
  <c r="M3" i="8"/>
  <c r="M2" i="8"/>
  <c r="M1" i="8"/>
  <c r="E6" i="8"/>
  <c r="E5" i="8"/>
  <c r="E4" i="8"/>
  <c r="E3" i="8"/>
  <c r="E2" i="8"/>
  <c r="E1" i="8"/>
  <c r="D13" i="7"/>
  <c r="C13" i="7"/>
  <c r="D12" i="7"/>
  <c r="C12" i="7"/>
  <c r="D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B13" i="7"/>
  <c r="C11" i="7"/>
  <c r="B8" i="7"/>
  <c r="E8" i="7"/>
  <c r="B7" i="7"/>
  <c r="E7" i="7"/>
  <c r="B6" i="7"/>
  <c r="C2" i="7"/>
  <c r="B12" i="7"/>
  <c r="B11" i="7"/>
  <c r="B10" i="7"/>
  <c r="E10" i="7"/>
  <c r="B9" i="7"/>
  <c r="E9" i="7"/>
  <c r="B5" i="7"/>
  <c r="B4" i="7"/>
  <c r="B3" i="7"/>
  <c r="D2" i="7"/>
  <c r="B2" i="7"/>
  <c r="G7" i="7"/>
  <c r="H7" i="7"/>
  <c r="H9" i="7"/>
  <c r="G10" i="7"/>
  <c r="H10" i="7"/>
  <c r="G8" i="7"/>
  <c r="F13" i="7"/>
  <c r="H8" i="7"/>
  <c r="G9" i="7"/>
  <c r="E2" i="7"/>
  <c r="G2" i="7"/>
  <c r="E6" i="7"/>
  <c r="G6" i="7"/>
  <c r="F10" i="7"/>
  <c r="E13" i="7"/>
  <c r="G13" i="7"/>
  <c r="E5" i="7"/>
  <c r="F5" i="7"/>
  <c r="F9" i="7"/>
  <c r="E12" i="7"/>
  <c r="H12" i="7"/>
  <c r="E4" i="7"/>
  <c r="H4" i="7"/>
  <c r="F8" i="7"/>
  <c r="E11" i="7"/>
  <c r="H11" i="7"/>
  <c r="E3" i="7"/>
  <c r="H3" i="7"/>
  <c r="F7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6" i="1"/>
  <c r="P3" i="1"/>
  <c r="P4" i="1"/>
  <c r="P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5" i="1"/>
  <c r="O127" i="1"/>
  <c r="O128" i="1"/>
  <c r="O129" i="1"/>
  <c r="O130" i="1"/>
  <c r="O134" i="1"/>
  <c r="O137" i="1"/>
  <c r="O140" i="1"/>
  <c r="O141" i="1"/>
  <c r="O143" i="1"/>
  <c r="O144" i="1"/>
  <c r="O146" i="1"/>
  <c r="O147" i="1"/>
  <c r="O148" i="1"/>
  <c r="O150" i="1"/>
  <c r="O151" i="1"/>
  <c r="O152" i="1"/>
  <c r="O153" i="1"/>
  <c r="O154" i="1"/>
  <c r="O155" i="1"/>
  <c r="O156" i="1"/>
  <c r="O157" i="1"/>
  <c r="O158" i="1"/>
  <c r="O159" i="1"/>
  <c r="O161" i="1"/>
  <c r="O163" i="1"/>
  <c r="O164" i="1"/>
  <c r="O166" i="1"/>
  <c r="O168" i="1"/>
  <c r="O169" i="1"/>
  <c r="O170" i="1"/>
  <c r="O171" i="1"/>
  <c r="O172" i="1"/>
  <c r="O173" i="1"/>
  <c r="O177" i="1"/>
  <c r="O179" i="1"/>
  <c r="O181" i="1"/>
  <c r="O182" i="1"/>
  <c r="O183" i="1"/>
  <c r="O185" i="1"/>
  <c r="O186" i="1"/>
  <c r="O187" i="1"/>
  <c r="O189" i="1"/>
  <c r="O191" i="1"/>
  <c r="O192" i="1"/>
  <c r="O193" i="1"/>
  <c r="O194" i="1"/>
  <c r="O196" i="1"/>
  <c r="O198" i="1"/>
  <c r="O199" i="1"/>
  <c r="O200" i="1"/>
  <c r="O202" i="1"/>
  <c r="O203" i="1"/>
  <c r="O205" i="1"/>
  <c r="O206" i="1"/>
  <c r="O207" i="1"/>
  <c r="O209" i="1"/>
  <c r="O212" i="1"/>
  <c r="O213" i="1"/>
  <c r="O214" i="1"/>
  <c r="O215" i="1"/>
  <c r="O216" i="1"/>
  <c r="O217" i="1"/>
  <c r="O218" i="1"/>
  <c r="O219" i="1"/>
  <c r="O220" i="1"/>
  <c r="O221" i="1"/>
  <c r="O222" i="1"/>
  <c r="O224" i="1"/>
  <c r="O228" i="1"/>
  <c r="O232" i="1"/>
  <c r="O234" i="1"/>
  <c r="O236" i="1"/>
  <c r="O239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30" i="1"/>
  <c r="O432" i="1"/>
  <c r="O433" i="1"/>
  <c r="O434" i="1"/>
  <c r="O436" i="1"/>
  <c r="O437" i="1"/>
  <c r="O440" i="1"/>
  <c r="O442" i="1"/>
  <c r="O444" i="1"/>
  <c r="O445" i="1"/>
  <c r="O446" i="1"/>
  <c r="O447" i="1"/>
  <c r="O448" i="1"/>
  <c r="O449" i="1"/>
  <c r="O450" i="1"/>
  <c r="O451" i="1"/>
  <c r="O452" i="1"/>
  <c r="O454" i="1"/>
  <c r="O455" i="1"/>
  <c r="O456" i="1"/>
  <c r="O457" i="1"/>
  <c r="O458" i="1"/>
  <c r="O460" i="1"/>
  <c r="O461" i="1"/>
  <c r="O462" i="1"/>
  <c r="O465" i="1"/>
  <c r="O466" i="1"/>
  <c r="O467" i="1"/>
  <c r="O468" i="1"/>
  <c r="O469" i="1"/>
  <c r="O472" i="1"/>
  <c r="O473" i="1"/>
  <c r="O474" i="1"/>
  <c r="O475" i="1"/>
  <c r="O476" i="1"/>
  <c r="O478" i="1"/>
  <c r="O481" i="1"/>
  <c r="O482" i="1"/>
  <c r="O483" i="1"/>
  <c r="O484" i="1"/>
  <c r="O485" i="1"/>
  <c r="O486" i="1"/>
  <c r="O487" i="1"/>
  <c r="O488" i="1"/>
  <c r="O491" i="1"/>
  <c r="O496" i="1"/>
  <c r="O498" i="1"/>
  <c r="O499" i="1"/>
  <c r="O500" i="1"/>
  <c r="O501" i="1"/>
  <c r="O502" i="1"/>
  <c r="O504" i="1"/>
  <c r="O505" i="1"/>
  <c r="O506" i="1"/>
  <c r="O507" i="1"/>
  <c r="O508" i="1"/>
  <c r="O509" i="1"/>
  <c r="O510" i="1"/>
  <c r="O511" i="1"/>
  <c r="O513" i="1"/>
  <c r="O514" i="1"/>
  <c r="O515" i="1"/>
  <c r="O516" i="1"/>
  <c r="O517" i="1"/>
  <c r="O519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50" i="1"/>
  <c r="O551" i="1"/>
  <c r="O552" i="1"/>
  <c r="O553" i="1"/>
  <c r="O555" i="1"/>
  <c r="O556" i="1"/>
  <c r="O558" i="1"/>
  <c r="O559" i="1"/>
  <c r="O561" i="1"/>
  <c r="O562" i="1"/>
  <c r="O563" i="1"/>
  <c r="O565" i="1"/>
  <c r="O566" i="1"/>
  <c r="O568" i="1"/>
  <c r="O570" i="1"/>
  <c r="O571" i="1"/>
  <c r="O572" i="1"/>
  <c r="O573" i="1"/>
  <c r="O575" i="1"/>
  <c r="O576" i="1"/>
  <c r="O577" i="1"/>
  <c r="O578" i="1"/>
  <c r="O579" i="1"/>
  <c r="O580" i="1"/>
  <c r="O581" i="1"/>
  <c r="O582" i="1"/>
  <c r="O585" i="1"/>
  <c r="O586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5" i="1"/>
  <c r="O607" i="1"/>
  <c r="O608" i="1"/>
  <c r="O610" i="1"/>
  <c r="O611" i="1"/>
  <c r="O615" i="1"/>
  <c r="O619" i="1"/>
  <c r="O621" i="1"/>
  <c r="O622" i="1"/>
  <c r="O623" i="1"/>
  <c r="O624" i="1"/>
  <c r="O628" i="1"/>
  <c r="O629" i="1"/>
  <c r="O631" i="1"/>
  <c r="O632" i="1"/>
  <c r="O633" i="1"/>
  <c r="O635" i="1"/>
  <c r="O636" i="1"/>
  <c r="O637" i="1"/>
  <c r="O638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9" i="1"/>
  <c r="O710" i="1"/>
  <c r="O711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3" i="1"/>
  <c r="O765" i="1"/>
  <c r="O767" i="1"/>
  <c r="O769" i="1"/>
  <c r="O771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8" i="1"/>
  <c r="O879" i="1"/>
  <c r="O880" i="1"/>
  <c r="O881" i="1"/>
  <c r="O882" i="1"/>
  <c r="O883" i="1"/>
  <c r="O884" i="1"/>
  <c r="O885" i="1"/>
  <c r="O886" i="1"/>
  <c r="O887" i="1"/>
  <c r="O888" i="1"/>
  <c r="O890" i="1"/>
  <c r="O891" i="1"/>
  <c r="O892" i="1"/>
  <c r="O893" i="1"/>
  <c r="O894" i="1"/>
  <c r="O895" i="1"/>
  <c r="O896" i="1"/>
  <c r="O897" i="1"/>
  <c r="O898" i="1"/>
  <c r="O900" i="1"/>
  <c r="O901" i="1"/>
  <c r="O902" i="1"/>
  <c r="O904" i="1"/>
  <c r="O905" i="1"/>
  <c r="O906" i="1"/>
  <c r="O907" i="1"/>
  <c r="O911" i="1"/>
  <c r="O912" i="1"/>
  <c r="O914" i="1"/>
  <c r="O915" i="1"/>
  <c r="O917" i="1"/>
  <c r="O919" i="1"/>
  <c r="O920" i="1"/>
  <c r="O921" i="1"/>
  <c r="O923" i="1"/>
  <c r="O924" i="1"/>
  <c r="O925" i="1"/>
  <c r="O926" i="1"/>
  <c r="O927" i="1"/>
  <c r="O930" i="1"/>
  <c r="O932" i="1"/>
  <c r="O933" i="1"/>
  <c r="O934" i="1"/>
  <c r="O935" i="1"/>
  <c r="O936" i="1"/>
  <c r="O937" i="1"/>
  <c r="O939" i="1"/>
  <c r="O940" i="1"/>
  <c r="O941" i="1"/>
  <c r="O942" i="1"/>
  <c r="O943" i="1"/>
  <c r="O944" i="1"/>
  <c r="O945" i="1"/>
  <c r="O946" i="1"/>
  <c r="O947" i="1"/>
  <c r="O948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4" i="1"/>
  <c r="O1045" i="1"/>
  <c r="O1046" i="1"/>
  <c r="O1047" i="1"/>
  <c r="O1049" i="1"/>
  <c r="O1050" i="1"/>
  <c r="O1055" i="1"/>
  <c r="O1062" i="1"/>
  <c r="O1064" i="1"/>
  <c r="O1066" i="1"/>
  <c r="O1067" i="1"/>
  <c r="O1068" i="1"/>
  <c r="O1069" i="1"/>
  <c r="O1070" i="1"/>
  <c r="O1071" i="1"/>
  <c r="O1072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7" i="1"/>
  <c r="O1088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3" i="1"/>
  <c r="O1125" i="1"/>
  <c r="O1126" i="1"/>
  <c r="O1128" i="1"/>
  <c r="O1129" i="1"/>
  <c r="O1130" i="1"/>
  <c r="O1131" i="1"/>
  <c r="O1132" i="1"/>
  <c r="O1134" i="1"/>
  <c r="O1135" i="1"/>
  <c r="O1136" i="1"/>
  <c r="O1137" i="1"/>
  <c r="O1138" i="1"/>
  <c r="O1139" i="1"/>
  <c r="O1140" i="1"/>
  <c r="O1141" i="1"/>
  <c r="O1145" i="1"/>
  <c r="O1147" i="1"/>
  <c r="O1148" i="1"/>
  <c r="O1150" i="1"/>
  <c r="O1151" i="1"/>
  <c r="O1152" i="1"/>
  <c r="O1154" i="1"/>
  <c r="O1155" i="1"/>
  <c r="O1156" i="1"/>
  <c r="O1157" i="1"/>
  <c r="O1159" i="1"/>
  <c r="O1160" i="1"/>
  <c r="O1162" i="1"/>
  <c r="O1164" i="1"/>
  <c r="O1167" i="1"/>
  <c r="O1168" i="1"/>
  <c r="O1169" i="1"/>
  <c r="O1170" i="1"/>
  <c r="O1171" i="1"/>
  <c r="O1172" i="1"/>
  <c r="O1173" i="1"/>
  <c r="O1175" i="1"/>
  <c r="O1176" i="1"/>
  <c r="O1177" i="1"/>
  <c r="O1178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30" i="1"/>
  <c r="O1231" i="1"/>
  <c r="O1234" i="1"/>
  <c r="O1235" i="1"/>
  <c r="O1237" i="1"/>
  <c r="O1240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6" i="1"/>
  <c r="O1337" i="1"/>
  <c r="O1338" i="1"/>
  <c r="O1339" i="1"/>
  <c r="O1340" i="1"/>
  <c r="O1341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2" i="1"/>
  <c r="O1413" i="1"/>
  <c r="O1414" i="1"/>
  <c r="O1415" i="1"/>
  <c r="O1416" i="1"/>
  <c r="O1417" i="1"/>
  <c r="O1419" i="1"/>
  <c r="O1420" i="1"/>
  <c r="O1421" i="1"/>
  <c r="O1422" i="1"/>
  <c r="O1423" i="1"/>
  <c r="O1424" i="1"/>
  <c r="O1425" i="1"/>
  <c r="O1426" i="1"/>
  <c r="O1429" i="1"/>
  <c r="O1430" i="1"/>
  <c r="O1432" i="1"/>
  <c r="O1433" i="1"/>
  <c r="O1435" i="1"/>
  <c r="O1436" i="1"/>
  <c r="O1437" i="1"/>
  <c r="O1438" i="1"/>
  <c r="O1439" i="1"/>
  <c r="O1440" i="1"/>
  <c r="O1441" i="1"/>
  <c r="O1442" i="1"/>
  <c r="O1443" i="1"/>
  <c r="O1449" i="1"/>
  <c r="O1452" i="1"/>
  <c r="O1453" i="1"/>
  <c r="O1456" i="1"/>
  <c r="O1457" i="1"/>
  <c r="O1458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7" i="1"/>
  <c r="O1488" i="1"/>
  <c r="O1490" i="1"/>
  <c r="O1492" i="1"/>
  <c r="O1493" i="1"/>
  <c r="O1494" i="1"/>
  <c r="O1496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7" i="1"/>
  <c r="O1548" i="1"/>
  <c r="O1550" i="1"/>
  <c r="O1551" i="1"/>
  <c r="O1552" i="1"/>
  <c r="O1554" i="1"/>
  <c r="O1558" i="1"/>
  <c r="O1559" i="1"/>
  <c r="O1560" i="1"/>
  <c r="O1561" i="1"/>
  <c r="O1562" i="1"/>
  <c r="O1563" i="1"/>
  <c r="O1565" i="1"/>
  <c r="O1566" i="1"/>
  <c r="O1567" i="1"/>
  <c r="O1568" i="1"/>
  <c r="O1569" i="1"/>
  <c r="O1570" i="1"/>
  <c r="O1572" i="1"/>
  <c r="O1573" i="1"/>
  <c r="O1574" i="1"/>
  <c r="O1575" i="1"/>
  <c r="O1576" i="1"/>
  <c r="O1577" i="1"/>
  <c r="O1578" i="1"/>
  <c r="O1579" i="1"/>
  <c r="O1580" i="1"/>
  <c r="O1581" i="1"/>
  <c r="O1583" i="1"/>
  <c r="O1584" i="1"/>
  <c r="O1585" i="1"/>
  <c r="O1587" i="1"/>
  <c r="O1589" i="1"/>
  <c r="O1592" i="1"/>
  <c r="O1593" i="1"/>
  <c r="O1595" i="1"/>
  <c r="O1596" i="1"/>
  <c r="O1597" i="1"/>
  <c r="O1598" i="1"/>
  <c r="O1600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9" i="1"/>
  <c r="O1701" i="1"/>
  <c r="O1702" i="1"/>
  <c r="O1703" i="1"/>
  <c r="O1704" i="1"/>
  <c r="O1705" i="1"/>
  <c r="O1706" i="1"/>
  <c r="O1709" i="1"/>
  <c r="O1711" i="1"/>
  <c r="O1712" i="1"/>
  <c r="O1713" i="1"/>
  <c r="O1715" i="1"/>
  <c r="O1716" i="1"/>
  <c r="O1717" i="1"/>
  <c r="O1718" i="1"/>
  <c r="O1719" i="1"/>
  <c r="O1720" i="1"/>
  <c r="O1721" i="1"/>
  <c r="O1722" i="1"/>
  <c r="O1724" i="1"/>
  <c r="O1725" i="1"/>
  <c r="O1726" i="1"/>
  <c r="O1727" i="1"/>
  <c r="O1728" i="1"/>
  <c r="O1729" i="1"/>
  <c r="O1730" i="1"/>
  <c r="O1736" i="1"/>
  <c r="O1737" i="1"/>
  <c r="O1738" i="1"/>
  <c r="O1739" i="1"/>
  <c r="O1740" i="1"/>
  <c r="O1741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6" i="1"/>
  <c r="O1818" i="1"/>
  <c r="O1819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4" i="1"/>
  <c r="O1865" i="1"/>
  <c r="O1866" i="1"/>
  <c r="O1867" i="1"/>
  <c r="O1868" i="1"/>
  <c r="O1869" i="1"/>
  <c r="O1870" i="1"/>
  <c r="O1872" i="1"/>
  <c r="O1873" i="1"/>
  <c r="O1874" i="1"/>
  <c r="O1875" i="1"/>
  <c r="O1876" i="1"/>
  <c r="O1877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5" i="1"/>
  <c r="O1986" i="1"/>
  <c r="O1987" i="1"/>
  <c r="O1988" i="1"/>
  <c r="O1989" i="1"/>
  <c r="O1990" i="1"/>
  <c r="O1991" i="1"/>
  <c r="O1992" i="1"/>
  <c r="O1993" i="1"/>
  <c r="O1994" i="1"/>
  <c r="O1997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4" i="1"/>
  <c r="O2145" i="1"/>
  <c r="O2146" i="1"/>
  <c r="O2147" i="1"/>
  <c r="O2148" i="1"/>
  <c r="O2149" i="1"/>
  <c r="O2150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5" i="1"/>
  <c r="O2346" i="1"/>
  <c r="O2348" i="1"/>
  <c r="O2349" i="1"/>
  <c r="O2350" i="1"/>
  <c r="O2353" i="1"/>
  <c r="O2356" i="1"/>
  <c r="O2357" i="1"/>
  <c r="O2361" i="1"/>
  <c r="O2362" i="1"/>
  <c r="O2364" i="1"/>
  <c r="O2368" i="1"/>
  <c r="O2369" i="1"/>
  <c r="O2370" i="1"/>
  <c r="O2372" i="1"/>
  <c r="O2374" i="1"/>
  <c r="O2375" i="1"/>
  <c r="O2376" i="1"/>
  <c r="O2378" i="1"/>
  <c r="O2382" i="1"/>
  <c r="O2383" i="1"/>
  <c r="O2384" i="1"/>
  <c r="O2385" i="1"/>
  <c r="O2386" i="1"/>
  <c r="O2387" i="1"/>
  <c r="O2389" i="1"/>
  <c r="O2390" i="1"/>
  <c r="O2391" i="1"/>
  <c r="O2393" i="1"/>
  <c r="O2395" i="1"/>
  <c r="O2396" i="1"/>
  <c r="O2398" i="1"/>
  <c r="O2403" i="1"/>
  <c r="O2404" i="1"/>
  <c r="O2405" i="1"/>
  <c r="O2407" i="1"/>
  <c r="O2408" i="1"/>
  <c r="O2409" i="1"/>
  <c r="O2410" i="1"/>
  <c r="O2411" i="1"/>
  <c r="O2413" i="1"/>
  <c r="O2415" i="1"/>
  <c r="O2416" i="1"/>
  <c r="O2417" i="1"/>
  <c r="O2418" i="1"/>
  <c r="O2420" i="1"/>
  <c r="O2422" i="1"/>
  <c r="O2423" i="1"/>
  <c r="O2424" i="1"/>
  <c r="O2425" i="1"/>
  <c r="O2426" i="1"/>
  <c r="O2427" i="1"/>
  <c r="O2429" i="1"/>
  <c r="O2430" i="1"/>
  <c r="O2431" i="1"/>
  <c r="O2432" i="1"/>
  <c r="O2433" i="1"/>
  <c r="O2434" i="1"/>
  <c r="O2436" i="1"/>
  <c r="O2437" i="1"/>
  <c r="O2438" i="1"/>
  <c r="O2440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8" i="1"/>
  <c r="O2511" i="1"/>
  <c r="O2512" i="1"/>
  <c r="O2516" i="1"/>
  <c r="O2517" i="1"/>
  <c r="O2519" i="1"/>
  <c r="O2521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4" i="1"/>
  <c r="O2567" i="1"/>
  <c r="O2569" i="1"/>
  <c r="O2570" i="1"/>
  <c r="O2571" i="1"/>
  <c r="O2572" i="1"/>
  <c r="O2573" i="1"/>
  <c r="O2581" i="1"/>
  <c r="O2582" i="1"/>
  <c r="O2583" i="1"/>
  <c r="O2584" i="1"/>
  <c r="O2585" i="1"/>
  <c r="O2587" i="1"/>
  <c r="O2588" i="1"/>
  <c r="O2589" i="1"/>
  <c r="O2590" i="1"/>
  <c r="O2591" i="1"/>
  <c r="O2593" i="1"/>
  <c r="O2594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90" i="1"/>
  <c r="O2691" i="1"/>
  <c r="O2692" i="1"/>
  <c r="O2693" i="1"/>
  <c r="O2694" i="1"/>
  <c r="O2695" i="1"/>
  <c r="O2696" i="1"/>
  <c r="O2697" i="1"/>
  <c r="O2698" i="1"/>
  <c r="O2699" i="1"/>
  <c r="O2700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6" i="1"/>
  <c r="O2747" i="1"/>
  <c r="O2748" i="1"/>
  <c r="O2749" i="1"/>
  <c r="O2750" i="1"/>
  <c r="O2751" i="1"/>
  <c r="O2754" i="1"/>
  <c r="O2755" i="1"/>
  <c r="O2757" i="1"/>
  <c r="O2758" i="1"/>
  <c r="O2759" i="1"/>
  <c r="O2760" i="1"/>
  <c r="O2761" i="1"/>
  <c r="O2763" i="1"/>
  <c r="O2764" i="1"/>
  <c r="O2765" i="1"/>
  <c r="O2766" i="1"/>
  <c r="O2768" i="1"/>
  <c r="O2769" i="1"/>
  <c r="O2770" i="1"/>
  <c r="O2771" i="1"/>
  <c r="O2772" i="1"/>
  <c r="O2775" i="1"/>
  <c r="O2776" i="1"/>
  <c r="O2777" i="1"/>
  <c r="O2778" i="1"/>
  <c r="O2779" i="1"/>
  <c r="O2780" i="1"/>
  <c r="O2781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6" i="1"/>
  <c r="O2847" i="1"/>
  <c r="O2850" i="1"/>
  <c r="O2851" i="1"/>
  <c r="O2852" i="1"/>
  <c r="O2854" i="1"/>
  <c r="O2856" i="1"/>
  <c r="O2857" i="1"/>
  <c r="O2858" i="1"/>
  <c r="O2859" i="1"/>
  <c r="O2861" i="1"/>
  <c r="O2862" i="1"/>
  <c r="O2863" i="1"/>
  <c r="O2864" i="1"/>
  <c r="O2865" i="1"/>
  <c r="O2866" i="1"/>
  <c r="O2868" i="1"/>
  <c r="O2869" i="1"/>
  <c r="O2870" i="1"/>
  <c r="O2871" i="1"/>
  <c r="O2872" i="1"/>
  <c r="O2873" i="1"/>
  <c r="O2875" i="1"/>
  <c r="O2876" i="1"/>
  <c r="O2877" i="1"/>
  <c r="O2879" i="1"/>
  <c r="O2880" i="1"/>
  <c r="O2881" i="1"/>
  <c r="O2882" i="1"/>
  <c r="O2884" i="1"/>
  <c r="O2885" i="1"/>
  <c r="O2886" i="1"/>
  <c r="O2887" i="1"/>
  <c r="O2888" i="1"/>
  <c r="O2889" i="1"/>
  <c r="O2891" i="1"/>
  <c r="O2892" i="1"/>
  <c r="O2893" i="1"/>
  <c r="O2894" i="1"/>
  <c r="O2895" i="1"/>
  <c r="O2897" i="1"/>
  <c r="O2898" i="1"/>
  <c r="O2899" i="1"/>
  <c r="O2900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6" i="1"/>
  <c r="O2948" i="1"/>
  <c r="O2949" i="1"/>
  <c r="O2950" i="1"/>
  <c r="O2951" i="1"/>
  <c r="O2953" i="1"/>
  <c r="O2954" i="1"/>
  <c r="O2955" i="1"/>
  <c r="O2957" i="1"/>
  <c r="O2958" i="1"/>
  <c r="O2959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7" i="1"/>
  <c r="O3060" i="1"/>
  <c r="O3061" i="1"/>
  <c r="O3062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7" i="1"/>
  <c r="O3118" i="1"/>
  <c r="O3119" i="1"/>
  <c r="O3120" i="1"/>
  <c r="O3121" i="1"/>
  <c r="O3122" i="1"/>
  <c r="O3123" i="1"/>
  <c r="O3124" i="1"/>
  <c r="O3125" i="1"/>
  <c r="O3126" i="1"/>
  <c r="O3128" i="1"/>
  <c r="O3130" i="1"/>
  <c r="O3131" i="1"/>
  <c r="O3132" i="1"/>
  <c r="O3133" i="1"/>
  <c r="O3134" i="1"/>
  <c r="O3135" i="1"/>
  <c r="O3136" i="1"/>
  <c r="O3137" i="1"/>
  <c r="O3138" i="1"/>
  <c r="O3139" i="1"/>
  <c r="O3141" i="1"/>
  <c r="O3142" i="1"/>
  <c r="O3143" i="1"/>
  <c r="O3144" i="1"/>
  <c r="O3146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3" i="1"/>
  <c r="O3194" i="1"/>
  <c r="O3195" i="1"/>
  <c r="O3197" i="1"/>
  <c r="O3198" i="1"/>
  <c r="O3199" i="1"/>
  <c r="O3200" i="1"/>
  <c r="O3201" i="1"/>
  <c r="O3202" i="1"/>
  <c r="O3203" i="1"/>
  <c r="O3204" i="1"/>
  <c r="O3205" i="1"/>
  <c r="O3207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1" i="1"/>
  <c r="O3632" i="1"/>
  <c r="O3633" i="1"/>
  <c r="O3634" i="1"/>
  <c r="O3635" i="1"/>
  <c r="O3636" i="1"/>
  <c r="O3637" i="1"/>
  <c r="O3639" i="1"/>
  <c r="O3640" i="1"/>
  <c r="O3641" i="1"/>
  <c r="O3642" i="1"/>
  <c r="O3644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6" i="1"/>
  <c r="O3737" i="1"/>
  <c r="O3738" i="1"/>
  <c r="O3739" i="1"/>
  <c r="O3740" i="1"/>
  <c r="O3741" i="1"/>
  <c r="O3742" i="1"/>
  <c r="O3744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4" i="1"/>
  <c r="O3795" i="1"/>
  <c r="O3796" i="1"/>
  <c r="O3797" i="1"/>
  <c r="O3798" i="1"/>
  <c r="O3799" i="1"/>
  <c r="O3800" i="1"/>
  <c r="O3801" i="1"/>
  <c r="O3802" i="1"/>
  <c r="O3803" i="1"/>
  <c r="O3805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6" i="1"/>
  <c r="O3867" i="1"/>
  <c r="O3868" i="1"/>
  <c r="O3869" i="1"/>
  <c r="O3870" i="1"/>
  <c r="O3871" i="1"/>
  <c r="O3872" i="1"/>
  <c r="O3873" i="1"/>
  <c r="O3878" i="1"/>
  <c r="O3879" i="1"/>
  <c r="O3880" i="1"/>
  <c r="O3882" i="1"/>
  <c r="O3883" i="1"/>
  <c r="O3889" i="1"/>
  <c r="O3890" i="1"/>
  <c r="O3891" i="1"/>
  <c r="O3892" i="1"/>
  <c r="O3893" i="1"/>
  <c r="O3895" i="1"/>
  <c r="O3896" i="1"/>
  <c r="O3897" i="1"/>
  <c r="O3898" i="1"/>
  <c r="O3899" i="1"/>
  <c r="O3900" i="1"/>
  <c r="O3901" i="1"/>
  <c r="O3902" i="1"/>
  <c r="O3903" i="1"/>
  <c r="O3904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9" i="1"/>
  <c r="O3920" i="1"/>
  <c r="O3921" i="1"/>
  <c r="O3922" i="1"/>
  <c r="O3924" i="1"/>
  <c r="O3925" i="1"/>
  <c r="O3926" i="1"/>
  <c r="O3927" i="1"/>
  <c r="O3928" i="1"/>
  <c r="O3929" i="1"/>
  <c r="O3930" i="1"/>
  <c r="O3931" i="1"/>
  <c r="O3934" i="1"/>
  <c r="O3935" i="1"/>
  <c r="O3936" i="1"/>
  <c r="O3937" i="1"/>
  <c r="O3939" i="1"/>
  <c r="O3940" i="1"/>
  <c r="O3941" i="1"/>
  <c r="O3942" i="1"/>
  <c r="O3943" i="1"/>
  <c r="O3945" i="1"/>
  <c r="O3947" i="1"/>
  <c r="O3948" i="1"/>
  <c r="O3949" i="1"/>
  <c r="O3951" i="1"/>
  <c r="O3952" i="1"/>
  <c r="O3953" i="1"/>
  <c r="O3954" i="1"/>
  <c r="O3957" i="1"/>
  <c r="O3959" i="1"/>
  <c r="O3960" i="1"/>
  <c r="O3961" i="1"/>
  <c r="O3962" i="1"/>
  <c r="O3963" i="1"/>
  <c r="O3964" i="1"/>
  <c r="O3966" i="1"/>
  <c r="O3967" i="1"/>
  <c r="O3968" i="1"/>
  <c r="O3969" i="1"/>
  <c r="O3970" i="1"/>
  <c r="O3971" i="1"/>
  <c r="O3972" i="1"/>
  <c r="O3973" i="1"/>
  <c r="O3974" i="1"/>
  <c r="O3975" i="1"/>
  <c r="O3976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2" i="1"/>
  <c r="O3993" i="1"/>
  <c r="O3994" i="1"/>
  <c r="O3995" i="1"/>
  <c r="O3996" i="1"/>
  <c r="O3997" i="1"/>
  <c r="O3998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5" i="1"/>
  <c r="O4017" i="1"/>
  <c r="O4018" i="1"/>
  <c r="O4019" i="1"/>
  <c r="O4020" i="1"/>
  <c r="O4021" i="1"/>
  <c r="O4022" i="1"/>
  <c r="O4023" i="1"/>
  <c r="O4024" i="1"/>
  <c r="O4026" i="1"/>
  <c r="O4027" i="1"/>
  <c r="O4029" i="1"/>
  <c r="O4030" i="1"/>
  <c r="O4032" i="1"/>
  <c r="O4034" i="1"/>
  <c r="O4035" i="1"/>
  <c r="O4036" i="1"/>
  <c r="O4037" i="1"/>
  <c r="O4038" i="1"/>
  <c r="O4039" i="1"/>
  <c r="O4040" i="1"/>
  <c r="O4041" i="1"/>
  <c r="O4042" i="1"/>
  <c r="O4043" i="1"/>
  <c r="O4044" i="1"/>
  <c r="O4046" i="1"/>
  <c r="O4047" i="1"/>
  <c r="O4048" i="1"/>
  <c r="O4049" i="1"/>
  <c r="O4050" i="1"/>
  <c r="O4051" i="1"/>
  <c r="O4052" i="1"/>
  <c r="O4054" i="1"/>
  <c r="O4055" i="1"/>
  <c r="O4057" i="1"/>
  <c r="O4058" i="1"/>
  <c r="O4059" i="1"/>
  <c r="O4060" i="1"/>
  <c r="O4061" i="1"/>
  <c r="O4062" i="1"/>
  <c r="O4064" i="1"/>
  <c r="O4065" i="1"/>
  <c r="O4066" i="1"/>
  <c r="O4067" i="1"/>
  <c r="O4068" i="1"/>
  <c r="O4069" i="1"/>
  <c r="O4070" i="1"/>
  <c r="O4071" i="1"/>
  <c r="O4072" i="1"/>
  <c r="O4074" i="1"/>
  <c r="O4075" i="1"/>
  <c r="O4076" i="1"/>
  <c r="O4077" i="1"/>
  <c r="O4079" i="1"/>
  <c r="O4081" i="1"/>
  <c r="O4083" i="1"/>
  <c r="O4084" i="1"/>
  <c r="O4085" i="1"/>
  <c r="O4086" i="1"/>
  <c r="O4087" i="1"/>
  <c r="O4088" i="1"/>
  <c r="O4090" i="1"/>
  <c r="O4091" i="1"/>
  <c r="O4092" i="1"/>
  <c r="O4093" i="1"/>
  <c r="O4094" i="1"/>
  <c r="O4095" i="1"/>
  <c r="O4096" i="1"/>
  <c r="O4097" i="1"/>
  <c r="O4098" i="1"/>
  <c r="O4101" i="1"/>
  <c r="O4104" i="1"/>
  <c r="O4105" i="1"/>
  <c r="O4106" i="1"/>
  <c r="O4107" i="1"/>
  <c r="O4108" i="1"/>
  <c r="O4109" i="1"/>
  <c r="O4110" i="1"/>
  <c r="O4112" i="1"/>
  <c r="O4113" i="1"/>
  <c r="O4114" i="1"/>
  <c r="O4115" i="1"/>
  <c r="O2" i="1"/>
  <c r="H13" i="7"/>
  <c r="G3" i="7"/>
  <c r="F3" i="7"/>
  <c r="F6" i="7"/>
  <c r="F11" i="7"/>
  <c r="H2" i="7"/>
  <c r="F12" i="7"/>
  <c r="G11" i="7"/>
  <c r="G12" i="7"/>
  <c r="F2" i="7"/>
  <c r="H5" i="7"/>
  <c r="G5" i="7"/>
  <c r="F4" i="7"/>
  <c r="H6" i="7"/>
  <c r="G4" i="7"/>
</calcChain>
</file>

<file path=xl/sharedStrings.xml><?xml version="1.0" encoding="utf-8"?>
<sst xmlns="http://schemas.openxmlformats.org/spreadsheetml/2006/main" count="28556" uniqueCount="8407">
  <si>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</si>
  <si>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</si>
  <si>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</si>
  <si>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</si>
  <si>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</si>
  <si>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</si>
  <si>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</si>
  <si>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</si>
  <si>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</si>
  <si>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</si>
  <si>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</si>
  <si>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</si>
  <si>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</si>
  <si>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</si>
  <si>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</si>
  <si>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</si>
  <si>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</si>
  <si>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</si>
  <si>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</si>
  <si>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</si>
  <si>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</si>
  <si>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</si>
  <si>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</si>
  <si>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</si>
  <si>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</si>
  <si>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</si>
  <si>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</si>
  <si>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</si>
  <si>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</si>
  <si>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</si>
  <si>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</si>
  <si>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</si>
  <si>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</si>
  <si>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</si>
  <si>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</si>
  <si>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</si>
  <si>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</si>
  <si>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</si>
  <si>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</si>
  <si>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</si>
  <si>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</si>
  <si>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</si>
  <si>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</si>
  <si>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</si>
  <si>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</si>
  <si>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</si>
  <si>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</si>
  <si>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</si>
  <si>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</si>
  <si>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</si>
  <si>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</si>
  <si>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</si>
  <si>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</si>
  <si>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</si>
  <si>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</si>
  <si>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</si>
  <si>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</si>
  <si>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</si>
  <si>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</si>
  <si>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</si>
  <si>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</si>
  <si>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</si>
  <si>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</si>
  <si>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</si>
  <si>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</si>
  <si>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</si>
  <si>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</si>
  <si>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</si>
  <si>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</si>
  <si>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</si>
  <si>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</si>
  <si>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</si>
  <si>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</si>
  <si>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</si>
  <si>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</si>
  <si>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</si>
  <si>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</si>
  <si>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</si>
  <si>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</si>
  <si>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</si>
  <si>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</si>
  <si>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</si>
  <si>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</si>
  <si>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</si>
  <si>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</si>
  <si>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</si>
  <si>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</si>
  <si>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</si>
  <si>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</si>
  <si>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</si>
  <si>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</si>
  <si>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</si>
  <si>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</si>
  <si>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</si>
  <si>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</si>
  <si>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</si>
  <si>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</si>
  <si>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</si>
  <si>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</si>
  <si>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</si>
  <si>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</si>
  <si>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</si>
  <si>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</si>
  <si>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</si>
  <si>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</si>
  <si>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</si>
  <si>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</si>
  <si>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</si>
  <si>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</si>
  <si>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</si>
  <si>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</si>
  <si>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</si>
  <si>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</si>
  <si>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</si>
  <si>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</si>
  <si>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</si>
  <si>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</si>
  <si>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</si>
  <si>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</si>
  <si>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</si>
  <si>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</si>
  <si>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</si>
  <si>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</si>
  <si>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</si>
  <si>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</si>
  <si>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</si>
  <si>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</si>
  <si>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</si>
  <si>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</si>
  <si>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</si>
  <si>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</si>
  <si>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</si>
  <si>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</si>
  <si>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</si>
  <si>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</si>
  <si>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</si>
  <si>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</si>
  <si>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</si>
  <si>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</si>
  <si>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</si>
  <si>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</si>
  <si>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</si>
  <si>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</si>
  <si>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</si>
  <si>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</si>
  <si>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</si>
  <si>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</si>
  <si>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</si>
  <si>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</si>
  <si>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</si>
  <si>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</si>
  <si>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</si>
  <si>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</si>
  <si>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</si>
  <si>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</si>
  <si>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</si>
  <si>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</si>
  <si>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</si>
  <si>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</si>
  <si>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</si>
  <si>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</si>
  <si>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</si>
  <si>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</si>
  <si>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</si>
  <si>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</si>
  <si>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</si>
  <si>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</si>
  <si>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</si>
  <si>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</si>
  <si>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</si>
  <si>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</si>
  <si>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</si>
  <si>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</si>
  <si>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</si>
  <si>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</si>
  <si>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</si>
  <si>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</si>
  <si>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</si>
  <si>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</si>
  <si>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</si>
  <si>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</si>
  <si>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</si>
  <si>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</si>
  <si>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</si>
  <si>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</si>
  <si>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</si>
  <si>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</si>
  <si>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</si>
  <si>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</si>
  <si>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</si>
  <si>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</si>
  <si>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</si>
  <si>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</si>
  <si>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</si>
  <si>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</si>
  <si>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</si>
  <si>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</si>
  <si>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</si>
  <si>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</si>
  <si>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</si>
  <si>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</si>
  <si>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</si>
  <si>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</si>
  <si>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</si>
  <si>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</si>
  <si>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</si>
  <si>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</si>
  <si>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</si>
  <si>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</si>
  <si>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</si>
  <si>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</si>
  <si>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</si>
  <si>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</si>
  <si>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</si>
  <si>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</si>
  <si>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</si>
  <si>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</si>
  <si>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</si>
  <si>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</si>
  <si>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</si>
  <si>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</si>
  <si>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</si>
  <si>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</si>
  <si>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</si>
  <si>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</si>
  <si>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</si>
  <si>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</si>
  <si>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</si>
  <si>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</si>
  <si>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</si>
  <si>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</si>
  <si>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</si>
  <si>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</si>
  <si>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</si>
  <si>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</si>
  <si>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</si>
  <si>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</si>
  <si>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</si>
  <si>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</si>
  <si>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</si>
  <si>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</si>
  <si>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</si>
  <si>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</si>
  <si>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</si>
  <si>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</si>
  <si>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</si>
  <si>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</si>
  <si>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</si>
  <si>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</si>
  <si>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</si>
  <si>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</si>
  <si>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</si>
  <si>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</si>
  <si>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</si>
  <si>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</si>
  <si>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</si>
  <si>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</si>
  <si>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</si>
  <si>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</si>
  <si>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</si>
  <si>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</si>
  <si>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</si>
  <si>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</si>
  <si>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</si>
  <si>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</si>
  <si>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</si>
  <si>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</si>
  <si>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</si>
  <si>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</si>
  <si>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</si>
  <si>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</si>
  <si>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</si>
  <si>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</si>
  <si>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</si>
  <si>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</si>
  <si>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</si>
  <si>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</si>
  <si>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</si>
  <si>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</si>
  <si>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</si>
  <si>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</si>
  <si>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</si>
  <si>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</si>
  <si>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</si>
  <si>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</si>
  <si>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</si>
  <si>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</si>
  <si>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</si>
  <si>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</si>
  <si>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</si>
  <si>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</si>
  <si>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</si>
  <si>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</si>
  <si>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</si>
  <si>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</si>
  <si>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</si>
  <si>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</si>
  <si>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</si>
  <si>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</si>
  <si>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</si>
  <si>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</si>
  <si>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</si>
  <si>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</si>
  <si>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</si>
  <si>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</si>
  <si>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</si>
  <si>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</si>
  <si>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</si>
  <si>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</si>
  <si>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</si>
  <si>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</si>
  <si>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</si>
  <si>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</si>
  <si>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</si>
  <si>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</si>
  <si>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</si>
  <si>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</si>
  <si>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</si>
  <si>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</si>
  <si>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</si>
  <si>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</si>
  <si>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</si>
  <si>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</si>
  <si>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</si>
  <si>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</si>
  <si>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</si>
  <si>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</si>
  <si>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</si>
  <si>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</si>
  <si>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</si>
  <si>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</si>
  <si>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</si>
  <si>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</si>
  <si>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</si>
  <si>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</si>
  <si>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</si>
  <si>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</si>
  <si>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</si>
  <si>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</si>
  <si>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</si>
  <si>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</si>
  <si>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</si>
  <si>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</si>
  <si>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</si>
  <si>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</si>
  <si>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</si>
  <si>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</si>
  <si>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</si>
  <si>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</si>
  <si>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</si>
  <si>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</si>
  <si>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</si>
  <si>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</si>
  <si>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</si>
  <si>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</si>
  <si>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</si>
  <si>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</si>
  <si>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</si>
  <si>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</si>
  <si>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</si>
  <si>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</si>
  <si>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</si>
  <si>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</si>
  <si>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</si>
  <si>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</si>
  <si>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</si>
  <si>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</si>
  <si>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</si>
  <si>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</si>
  <si>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</si>
  <si>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</si>
  <si>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</si>
  <si>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</si>
  <si>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</si>
  <si>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</si>
  <si>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</si>
  <si>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</si>
  <si>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</si>
  <si>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</si>
  <si>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</si>
  <si>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</si>
  <si>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</si>
  <si>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</si>
  <si>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</si>
  <si>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</si>
  <si>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</si>
  <si>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</si>
  <si>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</si>
  <si>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</si>
  <si>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</si>
  <si>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</si>
  <si>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</si>
  <si>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</si>
  <si>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</si>
  <si>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</si>
  <si>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</si>
  <si>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</si>
  <si>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</si>
  <si>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</si>
  <si>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</si>
  <si>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</si>
  <si>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</si>
  <si>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</si>
  <si>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</si>
  <si>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</si>
  <si>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</si>
  <si>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</si>
  <si>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</si>
  <si>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</si>
  <si>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</si>
  <si>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</si>
  <si>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</si>
  <si>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</si>
  <si>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</si>
  <si>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</si>
  <si>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</si>
  <si>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</si>
  <si>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</si>
  <si>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</si>
  <si>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</si>
  <si>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</si>
  <si>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</si>
  <si>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</si>
  <si>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</si>
  <si>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</si>
  <si>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</si>
  <si>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</si>
  <si>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</si>
  <si>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</si>
  <si>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</si>
  <si>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</si>
  <si>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</si>
  <si>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</si>
  <si>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</si>
  <si>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</si>
  <si>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</si>
  <si>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</si>
  <si>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</si>
  <si>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</si>
  <si>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</si>
  <si>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</si>
  <si>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</si>
  <si>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</si>
  <si>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</si>
  <si>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</si>
  <si>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</si>
  <si>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</si>
  <si>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</si>
  <si>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</si>
  <si>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</si>
  <si>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</si>
  <si>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</si>
  <si>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</si>
  <si>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</si>
  <si>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</si>
  <si>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</si>
  <si>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</si>
  <si>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</si>
  <si>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</si>
  <si>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</si>
  <si>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</si>
  <si>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</si>
  <si>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</si>
  <si>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</si>
  <si>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</si>
  <si>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</si>
  <si>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</si>
  <si>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</si>
  <si>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</si>
  <si>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</si>
  <si>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</si>
  <si>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</si>
  <si>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</si>
  <si>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</si>
  <si>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</si>
  <si>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</si>
  <si>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</si>
  <si>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</si>
  <si>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</si>
  <si>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</si>
  <si>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</si>
  <si>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</si>
  <si>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</si>
  <si>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</si>
  <si>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</si>
  <si>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</si>
  <si>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</si>
  <si>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</si>
  <si>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</si>
  <si>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</si>
  <si>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</si>
  <si>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</si>
  <si>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</si>
  <si>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</si>
  <si>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</si>
  <si>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</si>
  <si>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</si>
  <si>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</si>
  <si>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</si>
  <si>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</si>
  <si>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</si>
  <si>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</si>
  <si>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</si>
  <si>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</si>
  <si>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</si>
  <si>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</si>
  <si>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</si>
  <si>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</si>
  <si>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</si>
  <si>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</si>
  <si>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</si>
  <si>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</si>
  <si>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</si>
  <si>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</si>
  <si>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</si>
  <si>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</si>
  <si>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</si>
  <si>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</si>
  <si>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</si>
  <si>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</si>
  <si>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</si>
  <si>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</si>
  <si>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</si>
  <si>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</si>
  <si>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</si>
  <si>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</si>
  <si>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</si>
  <si>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</si>
  <si>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</si>
  <si>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</si>
  <si>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</si>
  <si>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</si>
  <si>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</si>
  <si>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</si>
  <si>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</si>
  <si>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</si>
  <si>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</si>
  <si>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</si>
  <si>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</si>
  <si>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</si>
  <si>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</si>
  <si>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</si>
  <si>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</si>
  <si>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</si>
  <si>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</si>
  <si>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</si>
  <si>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</si>
  <si>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</si>
  <si>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</si>
  <si>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</si>
  <si>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</si>
  <si>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</si>
  <si>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</si>
  <si>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</si>
  <si>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</si>
  <si>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</si>
  <si>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</si>
  <si>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</si>
  <si>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</si>
  <si>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</si>
  <si>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</si>
  <si>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</si>
  <si>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</si>
  <si>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</si>
  <si>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</si>
  <si>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</si>
  <si>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</si>
  <si>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</si>
  <si>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</si>
  <si>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</si>
  <si>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</si>
  <si>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</si>
  <si>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</si>
  <si>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</si>
  <si>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</si>
  <si>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</si>
  <si>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</si>
  <si>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</si>
  <si>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</si>
  <si>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</si>
  <si>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</si>
  <si>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</si>
  <si>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</si>
  <si>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</si>
  <si>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</si>
  <si>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</si>
  <si>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</si>
  <si>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</si>
  <si>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</si>
  <si>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</si>
  <si>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</si>
  <si>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</si>
  <si>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</si>
  <si>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</si>
  <si>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</si>
  <si>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</si>
  <si>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</si>
  <si>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</si>
  <si>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</si>
  <si>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</si>
  <si>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</si>
  <si>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</si>
  <si>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</si>
  <si>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</si>
  <si>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</si>
  <si>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</si>
  <si>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</si>
  <si>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</si>
  <si>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</si>
  <si>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</si>
  <si>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</si>
  <si>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</si>
  <si>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</si>
  <si>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</si>
  <si>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</si>
  <si>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</si>
  <si>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</si>
  <si>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</si>
  <si>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</si>
  <si>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</si>
  <si>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</si>
  <si>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</si>
  <si>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</si>
  <si>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</si>
  <si>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</si>
  <si>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</si>
  <si>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</si>
  <si>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</si>
  <si>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</si>
  <si>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</si>
  <si>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</si>
  <si>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</si>
  <si>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</si>
  <si>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</si>
  <si>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</si>
  <si>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</si>
  <si>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</si>
  <si>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</si>
  <si>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</si>
  <si>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</si>
  <si>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</si>
  <si>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</si>
  <si>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</si>
  <si>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</si>
  <si>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</si>
  <si>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</si>
  <si>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</si>
  <si>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</si>
  <si>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</si>
  <si>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</si>
  <si>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</si>
  <si>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</si>
  <si>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</si>
  <si>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</si>
  <si>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</si>
  <si>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</si>
  <si>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</si>
  <si>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</si>
  <si>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</si>
  <si>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</si>
  <si>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</si>
  <si>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</si>
  <si>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</si>
  <si>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</si>
  <si>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</si>
  <si>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</si>
  <si>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</si>
  <si>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</si>
  <si>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</si>
  <si>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</si>
  <si>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</si>
  <si>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</si>
  <si>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</si>
  <si>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</si>
  <si>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</si>
  <si>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</si>
  <si>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</si>
  <si>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</si>
  <si>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</si>
  <si>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</si>
  <si>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</si>
  <si>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</si>
  <si>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</si>
  <si>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</si>
  <si>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</si>
  <si>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</si>
  <si>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</si>
  <si>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</si>
  <si>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</si>
  <si>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</si>
  <si>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</si>
  <si>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</si>
  <si>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</si>
  <si>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</si>
  <si>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</si>
  <si>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</si>
  <si>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</si>
  <si>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</si>
  <si>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</si>
  <si>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</si>
  <si>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</si>
  <si>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</si>
  <si>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</si>
  <si>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</si>
  <si>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</si>
  <si>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</si>
  <si>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</si>
  <si>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</si>
  <si>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</si>
  <si>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</si>
  <si>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</si>
  <si>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</si>
  <si>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</si>
  <si>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</si>
  <si>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</si>
  <si>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</si>
  <si>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</si>
  <si>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</si>
  <si>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</si>
  <si>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</si>
  <si>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</si>
  <si>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</si>
  <si>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</si>
  <si>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</si>
  <si>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</si>
  <si>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</si>
  <si>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</si>
  <si>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</si>
  <si>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</si>
  <si>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</si>
  <si>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</si>
  <si>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</si>
  <si>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</si>
  <si>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</si>
  <si>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</si>
  <si>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</si>
  <si>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</si>
  <si>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</si>
  <si>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</si>
  <si>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</si>
  <si>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</si>
  <si>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</si>
  <si>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</si>
  <si>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</si>
  <si>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</si>
  <si>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</si>
  <si>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</si>
  <si>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</si>
  <si>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</si>
  <si>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</si>
  <si>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</si>
  <si>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</si>
  <si>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</si>
  <si>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</si>
  <si>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</si>
  <si>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</si>
  <si>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</si>
  <si>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</si>
  <si>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</si>
  <si>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</si>
  <si>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</si>
  <si>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</si>
  <si>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</si>
  <si>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</si>
  <si>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</si>
  <si>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</si>
  <si>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</si>
  <si>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</si>
  <si>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</si>
  <si>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</si>
  <si>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</si>
  <si>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</si>
  <si>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</si>
  <si>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</si>
  <si>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</si>
  <si>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</si>
  <si>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</si>
  <si>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</si>
  <si>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</si>
  <si>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</si>
  <si>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</si>
  <si>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</si>
  <si>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</si>
  <si>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</si>
  <si>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</si>
  <si>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</si>
  <si>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</si>
  <si>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</si>
  <si>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</si>
  <si>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</si>
  <si>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</si>
  <si>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</si>
  <si>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</si>
  <si>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</si>
  <si>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</si>
  <si>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</si>
  <si>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</si>
  <si>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</si>
  <si>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</si>
  <si>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</si>
  <si>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</si>
  <si>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</si>
  <si>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</si>
  <si>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</si>
  <si>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</si>
  <si>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</si>
  <si>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</si>
  <si>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</si>
  <si>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</si>
  <si>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</si>
  <si>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</si>
  <si>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</si>
  <si>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</si>
  <si>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</si>
  <si>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</si>
  <si>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</si>
  <si>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</si>
  <si>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</si>
  <si>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</si>
  <si>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</si>
  <si>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</si>
  <si>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</si>
  <si>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</si>
  <si>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</si>
  <si>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</si>
  <si>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</si>
  <si>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</si>
  <si>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</si>
  <si>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</si>
  <si>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</si>
  <si>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</si>
  <si>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</si>
  <si>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</si>
  <si>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</si>
  <si>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</si>
  <si>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</si>
  <si>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</si>
  <si>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</si>
  <si>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</si>
  <si>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</si>
  <si>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</si>
  <si>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</si>
  <si>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</si>
  <si>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</si>
  <si>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</si>
  <si>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</si>
  <si>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</si>
  <si>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</si>
  <si>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</si>
  <si>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</si>
  <si>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</si>
  <si>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</si>
  <si>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</si>
  <si>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</si>
  <si>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</si>
  <si>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</si>
  <si>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</si>
  <si>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</si>
  <si>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</si>
  <si>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</si>
  <si>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</si>
  <si>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</si>
  <si>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</si>
  <si>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</si>
  <si>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</si>
  <si>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</si>
  <si>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</si>
  <si>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</si>
  <si>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</si>
  <si>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</si>
  <si>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</si>
  <si>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</si>
  <si>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</si>
  <si>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</si>
  <si>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</si>
  <si>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</si>
  <si>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</si>
  <si>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</si>
  <si>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</si>
  <si>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</si>
  <si>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</si>
  <si>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</si>
  <si>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</si>
  <si>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</si>
  <si>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</si>
  <si>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</si>
  <si>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</si>
  <si>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</si>
  <si>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</si>
  <si>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</si>
  <si>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</si>
  <si>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</si>
  <si>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</si>
  <si>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</si>
  <si>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</si>
  <si>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</si>
  <si>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</si>
  <si>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</si>
  <si>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</si>
  <si>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</si>
  <si>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</si>
  <si>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</si>
  <si>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</si>
  <si>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</si>
  <si>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</si>
  <si>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</si>
  <si>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</si>
  <si>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</si>
  <si>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</si>
  <si>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</si>
  <si>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</si>
  <si>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</si>
  <si>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</si>
  <si>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</si>
  <si>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</si>
  <si>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</si>
  <si>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</si>
  <si>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</si>
  <si>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</si>
  <si>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</si>
  <si>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</si>
  <si>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</si>
  <si>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</si>
  <si>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</si>
  <si>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</si>
  <si>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</si>
  <si>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</si>
  <si>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</si>
  <si>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</si>
  <si>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</si>
  <si>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</si>
  <si>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</si>
  <si>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</si>
  <si>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</si>
  <si>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</si>
  <si>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</si>
  <si>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</si>
  <si>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</si>
  <si>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</si>
  <si>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</si>
  <si>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</si>
  <si>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</si>
  <si>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</si>
  <si>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</si>
  <si>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</si>
  <si>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</si>
  <si>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</si>
  <si>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</si>
  <si>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</si>
  <si>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</si>
  <si>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</si>
  <si>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</si>
  <si>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</si>
  <si>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</si>
  <si>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</si>
  <si>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</si>
  <si>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</si>
  <si>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</si>
  <si>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</si>
  <si>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</si>
  <si>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</si>
  <si>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</si>
  <si>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</si>
  <si>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</si>
  <si>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</si>
  <si>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</si>
  <si>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</si>
  <si>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</si>
  <si>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</si>
  <si>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</si>
  <si>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</si>
  <si>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</si>
  <si>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</si>
  <si>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</si>
  <si>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</si>
  <si>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</si>
  <si>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</si>
  <si>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</si>
  <si>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</si>
  <si>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</si>
  <si>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</si>
  <si>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</si>
  <si>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</si>
  <si>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</si>
  <si>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</si>
  <si>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</si>
  <si>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</si>
  <si>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</si>
  <si>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</si>
  <si>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</si>
  <si>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</si>
  <si>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</si>
  <si>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</si>
  <si>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</si>
  <si>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</si>
  <si>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</si>
  <si>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</si>
  <si>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</si>
  <si>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</si>
  <si>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</si>
  <si>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</si>
  <si>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</si>
  <si>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</si>
  <si>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</si>
  <si>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</si>
  <si>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</si>
  <si>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</si>
  <si>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</si>
  <si>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</si>
  <si>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</si>
  <si>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</si>
  <si>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</si>
  <si>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</si>
  <si>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</si>
  <si>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</si>
  <si>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</si>
  <si>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</si>
  <si>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</si>
  <si>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</si>
  <si>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</si>
  <si>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</si>
  <si>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</si>
  <si>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</si>
  <si>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</si>
  <si>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</si>
  <si>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</si>
  <si>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</si>
  <si>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</si>
  <si>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</si>
  <si>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</si>
  <si>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</si>
  <si>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</si>
  <si>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</si>
  <si>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</si>
  <si>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</si>
  <si>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</si>
  <si>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</si>
  <si>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</si>
  <si>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</si>
  <si>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</si>
  <si>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</si>
  <si>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</si>
  <si>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</si>
  <si>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</si>
  <si>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</si>
  <si>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</si>
  <si>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</si>
  <si>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</si>
  <si>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</si>
  <si>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</si>
  <si>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</si>
  <si>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</si>
  <si>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</si>
  <si>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</si>
  <si>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</si>
  <si>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</si>
  <si>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</si>
  <si>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</si>
  <si>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</si>
  <si>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</si>
  <si>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</si>
  <si>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</si>
  <si>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</si>
  <si>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</si>
  <si>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</si>
  <si>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</si>
  <si>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</si>
  <si>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</si>
  <si>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</si>
  <si>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</si>
  <si>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</si>
  <si>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</si>
  <si>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</si>
  <si>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</si>
  <si>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</si>
  <si>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</si>
  <si>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</si>
  <si>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</si>
  <si>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</si>
  <si>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</si>
  <si>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</si>
  <si>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</si>
  <si>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</si>
  <si>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</si>
  <si>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</si>
  <si>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</si>
  <si>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</si>
  <si>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</si>
  <si>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</si>
  <si>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</si>
  <si>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</si>
  <si>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</si>
  <si>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</si>
  <si>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</si>
  <si>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</si>
  <si>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</si>
  <si>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</si>
  <si>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</si>
  <si>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</si>
  <si>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</si>
  <si>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</si>
  <si>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</si>
  <si>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</si>
  <si>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</si>
  <si>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</si>
  <si>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</si>
  <si>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</si>
  <si>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</si>
  <si>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</si>
  <si>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</si>
  <si>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</si>
  <si>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</si>
  <si>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</si>
  <si>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</si>
  <si>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</si>
  <si>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</si>
  <si>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</si>
  <si>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</si>
  <si>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</si>
  <si>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</si>
  <si>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</si>
  <si>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</si>
  <si>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</si>
  <si>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</si>
  <si>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</si>
  <si>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</si>
  <si>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</si>
  <si>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</si>
  <si>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</si>
  <si>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</si>
  <si>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</si>
  <si>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</si>
  <si>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</si>
  <si>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</si>
  <si>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</si>
  <si>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</si>
  <si>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</si>
  <si>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</si>
  <si>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</si>
  <si>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</si>
  <si>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</si>
  <si>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</si>
  <si>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</si>
  <si>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</si>
  <si>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</si>
  <si>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</si>
  <si>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</si>
  <si>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</si>
  <si>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</si>
  <si>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</si>
  <si>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</si>
  <si>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</si>
  <si>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</si>
  <si>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</si>
  <si>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</si>
  <si>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</si>
  <si>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</si>
  <si>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</si>
  <si>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</si>
  <si>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</si>
  <si>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</si>
  <si>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</si>
  <si>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</si>
  <si>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</si>
  <si>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</si>
  <si>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</si>
  <si>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</si>
  <si>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</si>
  <si>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</si>
  <si>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</si>
  <si>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</si>
  <si>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</si>
  <si>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</si>
  <si>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</si>
  <si>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</si>
  <si>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</si>
  <si>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</si>
  <si>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</si>
  <si>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</si>
  <si>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</si>
  <si>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</si>
  <si>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</si>
  <si>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</si>
  <si>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</si>
  <si>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</si>
  <si>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</si>
  <si>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</si>
  <si>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</si>
  <si>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</si>
  <si>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</si>
  <si>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</si>
  <si>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</si>
  <si>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</si>
  <si>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</si>
  <si>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</si>
  <si>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</si>
  <si>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</si>
  <si>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</si>
  <si>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</si>
  <si>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</si>
  <si>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</si>
  <si>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</si>
  <si>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</si>
  <si>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</si>
  <si>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</si>
  <si>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</si>
  <si>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</si>
  <si>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</si>
  <si>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</si>
  <si>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</si>
  <si>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</si>
  <si>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</si>
  <si>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</si>
  <si>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</si>
  <si>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</si>
  <si>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</si>
  <si>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</si>
  <si>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</si>
  <si>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</si>
  <si>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</si>
  <si>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</si>
  <si>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</si>
  <si>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</si>
  <si>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</si>
  <si>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</si>
  <si>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</si>
  <si>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</si>
  <si>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</si>
  <si>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</si>
  <si>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</si>
  <si>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</si>
  <si>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</si>
  <si>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</si>
  <si>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</si>
  <si>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</si>
  <si>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</si>
  <si>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</si>
  <si>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</si>
  <si>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</si>
  <si>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</si>
  <si>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</si>
  <si>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</si>
  <si>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</si>
  <si>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</si>
  <si>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</si>
  <si>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</si>
  <si>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</si>
  <si>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</si>
  <si>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</si>
  <si>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</si>
  <si>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</si>
  <si>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</si>
  <si>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</si>
  <si>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</si>
  <si>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</si>
  <si>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</si>
  <si>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</si>
  <si>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</si>
  <si>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</si>
  <si>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</si>
  <si>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</si>
  <si>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</si>
  <si>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</si>
  <si>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</si>
  <si>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</si>
  <si>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</si>
  <si>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</si>
  <si>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</si>
  <si>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</si>
  <si>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</si>
  <si>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</si>
  <si>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</si>
  <si>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</si>
  <si>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</si>
  <si>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</si>
  <si>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</si>
  <si>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</si>
  <si>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</si>
  <si>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</si>
  <si>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</si>
  <si>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</si>
  <si>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</si>
  <si>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</si>
  <si>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</si>
  <si>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</si>
  <si>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</si>
  <si>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</si>
  <si>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</si>
  <si>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</si>
  <si>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</si>
  <si>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</si>
  <si>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</si>
  <si>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</si>
  <si>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</si>
  <si>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</si>
  <si>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</si>
  <si>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</si>
  <si>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</si>
  <si>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</si>
  <si>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</si>
  <si>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</si>
  <si>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</si>
  <si>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</si>
  <si>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</si>
  <si>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</si>
  <si>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</si>
  <si>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</si>
  <si>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</si>
  <si>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</si>
  <si>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</si>
  <si>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</si>
  <si>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</si>
  <si>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</si>
  <si>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</si>
  <si>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</si>
  <si>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</si>
  <si>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</si>
  <si>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</si>
  <si>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</si>
  <si>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</si>
  <si>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</si>
  <si>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</si>
  <si>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</si>
  <si>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</si>
  <si>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</si>
  <si>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</si>
  <si>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</si>
  <si>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</si>
  <si>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</si>
  <si>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</si>
  <si>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</si>
  <si>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</si>
  <si>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</si>
  <si>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</si>
  <si>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</si>
  <si>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</si>
  <si>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</si>
  <si>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</si>
  <si>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</si>
  <si>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</si>
  <si>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</si>
  <si>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</si>
  <si>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</si>
  <si>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</si>
  <si>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</si>
  <si>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</si>
  <si>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</si>
  <si>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</si>
  <si>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</si>
  <si>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</si>
  <si>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</si>
  <si>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</si>
  <si>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</si>
  <si>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</si>
  <si>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</si>
  <si>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</si>
  <si>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</si>
  <si>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</si>
  <si>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</si>
  <si>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</si>
  <si>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</si>
  <si>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</si>
  <si>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</si>
  <si>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</si>
  <si>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</si>
  <si>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</si>
  <si>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</si>
  <si>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</si>
  <si>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</si>
  <si>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</si>
  <si>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</si>
  <si>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</si>
  <si>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</si>
  <si>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</si>
  <si>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</si>
  <si>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</si>
  <si>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</si>
  <si>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</si>
  <si>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</si>
  <si>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</si>
  <si>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</si>
  <si>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</si>
  <si>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</si>
  <si>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</si>
  <si>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</si>
  <si>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</si>
  <si>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</si>
  <si>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</si>
  <si>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</si>
  <si>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</si>
  <si>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</si>
  <si>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</si>
  <si>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</si>
  <si>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</si>
  <si>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</si>
  <si>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</si>
  <si>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</si>
  <si>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</si>
  <si>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</si>
  <si>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</si>
  <si>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</si>
  <si>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</si>
  <si>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</si>
  <si>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</si>
  <si>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</si>
  <si>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</si>
  <si>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</si>
  <si>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</si>
  <si>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</si>
  <si>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</si>
  <si>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</si>
  <si>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</si>
  <si>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</si>
  <si>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</si>
  <si>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</si>
  <si>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</si>
  <si>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</si>
  <si>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</si>
  <si>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</si>
  <si>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</si>
  <si>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</si>
  <si>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</si>
  <si>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</si>
  <si>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</si>
  <si>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</si>
  <si>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</si>
  <si>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</si>
  <si>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</si>
  <si>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</si>
  <si>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</si>
  <si>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</si>
  <si>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</si>
  <si>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</si>
  <si>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</si>
  <si>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</si>
  <si>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</si>
  <si>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</si>
  <si>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</si>
  <si>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</si>
  <si>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</si>
  <si>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</si>
  <si>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</si>
  <si>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</si>
  <si>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</si>
  <si>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</si>
  <si>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</si>
  <si>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</si>
  <si>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</si>
  <si>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</si>
  <si>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</si>
  <si>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</si>
  <si>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</si>
  <si>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</si>
  <si>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</si>
  <si>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</si>
  <si>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</si>
  <si>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</si>
  <si>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</si>
  <si>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</si>
  <si>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</si>
  <si>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</si>
  <si>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</si>
  <si>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</si>
  <si>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</si>
  <si>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</si>
  <si>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</si>
  <si>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</si>
  <si>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</si>
  <si>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</si>
  <si>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</si>
  <si>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</si>
  <si>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</si>
  <si>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</si>
  <si>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</si>
  <si>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</si>
  <si>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</si>
  <si>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</si>
  <si>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</si>
  <si>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</si>
  <si>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</si>
  <si>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</si>
  <si>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</si>
  <si>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</si>
  <si>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</si>
  <si>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</si>
  <si>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</si>
  <si>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</si>
  <si>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</si>
  <si>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</si>
  <si>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</si>
  <si>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</si>
  <si>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</si>
  <si>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</si>
  <si>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</si>
  <si>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</si>
  <si>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</si>
  <si>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</si>
  <si>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</si>
  <si>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</si>
  <si>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</si>
  <si>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</si>
  <si>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</si>
  <si>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</si>
  <si>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</si>
  <si>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</si>
  <si>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</si>
  <si>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</si>
  <si>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</si>
  <si>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</si>
  <si>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</si>
  <si>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</si>
  <si>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</si>
  <si>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</si>
  <si>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</si>
  <si>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</si>
  <si>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</si>
  <si>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</si>
  <si>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</si>
  <si>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</si>
  <si>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</si>
  <si>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</si>
  <si>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</si>
  <si>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</si>
  <si>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</si>
  <si>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</si>
  <si>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</si>
  <si>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</si>
  <si>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</si>
  <si>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</si>
  <si>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</si>
  <si>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</si>
  <si>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</si>
  <si>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</si>
  <si>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</si>
  <si>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</si>
  <si>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</si>
  <si>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</si>
  <si>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</si>
  <si>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</si>
  <si>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</si>
  <si>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</si>
  <si>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</si>
  <si>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</si>
  <si>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</si>
  <si>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</si>
  <si>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</si>
  <si>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</si>
  <si>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</si>
  <si>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</si>
  <si>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</si>
  <si>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</si>
  <si>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</si>
  <si>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</si>
  <si>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</si>
  <si>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</si>
  <si>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</si>
  <si>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</si>
  <si>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</si>
  <si>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</si>
  <si>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</si>
  <si>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</si>
  <si>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</si>
  <si>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</si>
  <si>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</si>
  <si>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</si>
  <si>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</si>
  <si>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</si>
  <si>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</si>
  <si>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</si>
  <si>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</si>
  <si>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</si>
  <si>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</si>
  <si>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</si>
  <si>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</si>
  <si>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</si>
  <si>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</si>
  <si>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</si>
  <si>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</si>
  <si>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</si>
  <si>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</si>
  <si>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</si>
  <si>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</si>
  <si>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</si>
  <si>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</si>
  <si>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</si>
  <si>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</si>
  <si>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</si>
  <si>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</si>
  <si>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</si>
  <si>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</si>
  <si>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</si>
  <si>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</si>
  <si>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</si>
  <si>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</si>
  <si>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</si>
  <si>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</si>
  <si>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</si>
  <si>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</si>
  <si>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</si>
  <si>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</si>
  <si>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</si>
  <si>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</si>
  <si>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</si>
  <si>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</si>
  <si>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</si>
  <si>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</si>
  <si>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</si>
  <si>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</si>
  <si>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</si>
  <si>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</si>
  <si>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</si>
  <si>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</si>
  <si>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</si>
  <si>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</si>
  <si>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</si>
  <si>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</si>
  <si>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</si>
  <si>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</si>
  <si>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</si>
  <si>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</si>
  <si>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</si>
  <si>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</si>
  <si>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</si>
  <si>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</si>
  <si>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</si>
  <si>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</si>
  <si>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</si>
  <si>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</si>
  <si>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</si>
  <si>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</si>
  <si>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</si>
  <si>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</si>
  <si>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</si>
  <si>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</si>
  <si>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</si>
  <si>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</si>
  <si>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</si>
  <si>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</si>
  <si>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</si>
  <si>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</si>
  <si>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</si>
  <si>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</si>
  <si>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</si>
  <si>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</si>
  <si>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</si>
  <si>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</si>
  <si>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</si>
  <si>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</si>
  <si>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</si>
  <si>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</si>
  <si>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</si>
  <si>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</si>
  <si>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</si>
  <si>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</si>
  <si>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</si>
  <si>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</si>
  <si>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</si>
  <si>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</si>
  <si>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</si>
  <si>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</si>
  <si>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</si>
  <si>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</si>
  <si>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</si>
  <si>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</si>
  <si>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</si>
  <si>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</si>
  <si>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</si>
  <si>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</si>
  <si>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</si>
  <si>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</si>
  <si>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</si>
  <si>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</si>
  <si>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</si>
  <si>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</si>
  <si>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</si>
  <si>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</si>
  <si>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</si>
  <si>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</si>
  <si>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</si>
  <si>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</si>
  <si>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</si>
  <si>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</si>
  <si>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</si>
  <si>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</si>
  <si>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</si>
  <si>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</si>
  <si>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</si>
  <si>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</si>
  <si>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</si>
  <si>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</si>
  <si>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</si>
  <si>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</si>
  <si>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</si>
  <si>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</si>
  <si>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</si>
  <si>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</si>
  <si>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</si>
  <si>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</si>
  <si>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</si>
  <si>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</si>
  <si>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</si>
  <si>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</si>
  <si>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</si>
  <si>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</si>
  <si>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</si>
  <si>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</si>
  <si>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</si>
  <si>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</si>
  <si>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</si>
  <si>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</si>
  <si>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</si>
  <si>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</si>
  <si>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</si>
  <si>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</si>
  <si>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</si>
  <si>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</si>
  <si>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</si>
  <si>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</si>
  <si>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</si>
  <si>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</si>
  <si>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</si>
  <si>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</si>
  <si>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</si>
  <si>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</si>
  <si>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</si>
  <si>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</si>
  <si>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</si>
  <si>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</si>
  <si>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</si>
  <si>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</si>
  <si>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</si>
  <si>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</si>
  <si>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</si>
  <si>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</si>
  <si>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</si>
  <si>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</si>
  <si>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</si>
  <si>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</si>
  <si>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</si>
  <si>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</si>
  <si>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</si>
  <si>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</si>
  <si>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</si>
  <si>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</si>
  <si>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</si>
  <si>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</si>
  <si>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</si>
  <si>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</si>
  <si>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</si>
  <si>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</si>
  <si>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</si>
  <si>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</si>
  <si>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</si>
  <si>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</si>
  <si>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</si>
  <si>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</si>
  <si>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</si>
  <si>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</si>
  <si>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</si>
  <si>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</si>
  <si>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</si>
  <si>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</si>
  <si>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</si>
  <si>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</si>
  <si>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</si>
  <si>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</si>
  <si>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</si>
  <si>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</si>
  <si>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</si>
  <si>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</si>
  <si>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</si>
  <si>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</si>
  <si>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</si>
  <si>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</si>
  <si>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</si>
  <si>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</si>
  <si>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</si>
  <si>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</si>
  <si>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</si>
  <si>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</si>
  <si>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</si>
  <si>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</si>
  <si>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</si>
  <si>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</si>
  <si>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</si>
  <si>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</si>
  <si>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</si>
  <si>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</si>
  <si>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</si>
  <si>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</si>
  <si>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</si>
  <si>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</si>
  <si>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</si>
  <si>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</si>
  <si>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</si>
  <si>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</si>
  <si>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</si>
  <si>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</si>
  <si>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</si>
  <si>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</si>
  <si>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</si>
  <si>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</si>
  <si>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</si>
  <si>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</si>
  <si>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</si>
  <si>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</si>
  <si>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</si>
  <si>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</si>
  <si>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</si>
  <si>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</si>
  <si>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</si>
  <si>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</si>
  <si>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</si>
  <si>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</si>
  <si>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</si>
  <si>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</si>
  <si>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</si>
  <si>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</si>
  <si>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</si>
  <si>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</si>
  <si>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</si>
  <si>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</si>
  <si>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</si>
  <si>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</si>
  <si>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</si>
  <si>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</si>
  <si>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</si>
  <si>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</si>
  <si>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</si>
  <si>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</si>
  <si>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</si>
  <si>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</si>
  <si>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</si>
  <si>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</si>
  <si>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</si>
  <si>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</si>
  <si>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</si>
  <si>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</si>
  <si>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</si>
  <si>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</si>
  <si>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</si>
  <si>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</si>
  <si>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</si>
  <si>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</si>
  <si>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</si>
  <si>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</si>
  <si>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</si>
  <si>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</si>
  <si>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</si>
  <si>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</si>
  <si>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</si>
  <si>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</si>
  <si>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</si>
  <si>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</si>
  <si>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</si>
  <si>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</si>
  <si>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</si>
  <si>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</si>
  <si>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</si>
  <si>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</si>
  <si>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</si>
  <si>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</si>
  <si>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</si>
  <si>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</si>
  <si>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</si>
  <si>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</si>
  <si>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</si>
  <si>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</si>
  <si>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</si>
  <si>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</si>
  <si>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</si>
  <si>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</si>
  <si>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</si>
  <si>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</si>
  <si>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</si>
  <si>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</si>
  <si>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</si>
  <si>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</si>
  <si>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</si>
  <si>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</si>
  <si>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</si>
  <si>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</si>
  <si>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</si>
  <si>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</si>
  <si>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</si>
  <si>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</si>
  <si>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</si>
  <si>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</si>
  <si>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</si>
  <si>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</si>
  <si>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</si>
  <si>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</si>
  <si>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</si>
  <si>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</si>
  <si>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</si>
  <si>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</si>
  <si>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</si>
  <si>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</si>
  <si>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</si>
  <si>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</si>
  <si>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</si>
  <si>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</si>
  <si>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</si>
  <si>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</si>
  <si>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</si>
  <si>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</si>
  <si>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</si>
  <si>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</si>
  <si>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</si>
  <si>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</si>
  <si>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</si>
  <si>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</si>
  <si>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</si>
  <si>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</si>
  <si>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</si>
  <si>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</si>
  <si>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</si>
  <si>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</si>
  <si>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</si>
  <si>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</si>
  <si>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</si>
  <si>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</si>
  <si>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</si>
  <si>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</si>
  <si>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</si>
  <si>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</si>
  <si>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</si>
  <si>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</si>
  <si>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</si>
  <si>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</si>
  <si>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</si>
  <si>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</si>
  <si>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</si>
  <si>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</si>
  <si>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</si>
  <si>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</si>
  <si>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</si>
  <si>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</si>
  <si>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</si>
  <si>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</si>
  <si>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</si>
  <si>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</si>
  <si>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</si>
  <si>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</si>
  <si>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</si>
  <si>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</si>
  <si>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</si>
  <si>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</si>
  <si>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</si>
  <si>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</si>
  <si>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</si>
  <si>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</si>
  <si>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</si>
  <si>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</si>
  <si>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</si>
  <si>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</si>
  <si>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</si>
  <si>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</si>
  <si>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</si>
  <si>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</si>
  <si>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</si>
  <si>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</si>
  <si>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</si>
  <si>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</si>
  <si>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</si>
  <si>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</si>
  <si>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</si>
  <si>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</si>
  <si>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</si>
  <si>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</si>
  <si>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</si>
  <si>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</si>
  <si>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</si>
  <si>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</si>
  <si>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</si>
  <si>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</si>
  <si>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</si>
  <si>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</si>
  <si>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</si>
  <si>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</si>
  <si>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</si>
  <si>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</si>
  <si>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</si>
  <si>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</si>
  <si>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</si>
  <si>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</si>
  <si>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</si>
  <si>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</si>
  <si>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</si>
  <si>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</si>
  <si>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</si>
  <si>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</si>
  <si>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</si>
  <si>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</si>
  <si>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</si>
  <si>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</si>
  <si>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</si>
  <si>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</si>
  <si>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</si>
  <si>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</si>
  <si>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</si>
  <si>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</si>
  <si>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</si>
  <si>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</si>
  <si>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</si>
  <si>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</si>
  <si>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</si>
  <si>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</si>
  <si>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</si>
  <si>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</si>
  <si>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</si>
  <si>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</si>
  <si>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</si>
  <si>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</si>
  <si>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</si>
  <si>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</si>
  <si>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</si>
  <si>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</si>
  <si>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</si>
  <si>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</si>
  <si>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</si>
  <si>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</si>
  <si>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</si>
  <si>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</si>
  <si>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</si>
  <si>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</si>
  <si>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</si>
  <si>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</si>
  <si>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</si>
  <si>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</si>
  <si>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</si>
  <si>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</si>
  <si>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</si>
  <si>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</si>
  <si>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</si>
  <si>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</si>
  <si>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</si>
  <si>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</si>
  <si>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</si>
  <si>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</si>
  <si>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</si>
  <si>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</si>
  <si>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</si>
  <si>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</si>
  <si>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</si>
  <si>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</si>
  <si>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</si>
  <si>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</si>
  <si>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</si>
  <si>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</si>
  <si>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</si>
  <si>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</si>
  <si>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</si>
  <si>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</si>
  <si>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</si>
  <si>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</si>
  <si>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</si>
  <si>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</si>
  <si>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</si>
  <si>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</si>
  <si>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</si>
  <si>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</si>
  <si>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</si>
  <si>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</si>
  <si>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</si>
  <si>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</si>
  <si>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</si>
  <si>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</si>
  <si>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</si>
  <si>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</si>
  <si>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</si>
  <si>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</si>
  <si>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</si>
  <si>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</si>
  <si>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</si>
  <si>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</si>
  <si>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</si>
  <si>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</si>
  <si>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</si>
  <si>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</si>
  <si>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</si>
  <si>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</si>
  <si>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</si>
  <si>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</si>
  <si>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</si>
  <si>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</si>
  <si>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</si>
  <si>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</si>
  <si>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</si>
  <si>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</si>
  <si>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</si>
  <si>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</si>
  <si>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</si>
  <si>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</si>
  <si>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</si>
  <si>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</si>
  <si>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</si>
  <si>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</si>
  <si>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</si>
  <si>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</si>
  <si>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</si>
  <si>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</si>
  <si>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</si>
  <si>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</si>
  <si>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</si>
  <si>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</si>
  <si>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</si>
  <si>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</si>
  <si>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</si>
  <si>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</si>
  <si>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</si>
  <si>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</si>
  <si>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</si>
  <si>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</si>
  <si>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</si>
  <si>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</si>
  <si>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</si>
  <si>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</si>
  <si>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</si>
  <si>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</si>
  <si>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</si>
  <si>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</si>
  <si>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</si>
  <si>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</si>
  <si>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</si>
  <si>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</si>
  <si>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</si>
  <si>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</si>
  <si>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</si>
  <si>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</si>
  <si>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</si>
  <si>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</si>
  <si>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</si>
  <si>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</si>
  <si>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</si>
  <si>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</si>
  <si>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</si>
  <si>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</si>
  <si>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</si>
  <si>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</si>
  <si>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</si>
  <si>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</si>
  <si>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</si>
  <si>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</si>
  <si>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</si>
  <si>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</si>
  <si>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</si>
  <si>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</si>
  <si>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</si>
  <si>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</si>
  <si>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</si>
  <si>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</si>
  <si>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</si>
  <si>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</si>
  <si>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</si>
  <si>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</si>
  <si>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</si>
  <si>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</si>
  <si>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</si>
  <si>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</si>
  <si>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</si>
  <si>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</si>
  <si>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</si>
  <si>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</si>
  <si>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</si>
  <si>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</si>
  <si>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</si>
  <si>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</si>
  <si>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</si>
  <si>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</si>
  <si>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</si>
  <si>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</si>
  <si>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</si>
  <si>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</si>
  <si>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</si>
  <si>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</si>
  <si>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</si>
  <si>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</si>
  <si>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</si>
  <si>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</si>
  <si>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</si>
  <si>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</si>
  <si>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</si>
  <si>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</si>
  <si>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</si>
  <si>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</si>
  <si>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</si>
  <si>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</si>
  <si>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</si>
  <si>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</si>
  <si>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</si>
  <si>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</si>
  <si>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</si>
  <si>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</si>
  <si>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</si>
  <si>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</si>
  <si>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</si>
  <si>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</si>
  <si>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</si>
  <si>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</si>
  <si>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</si>
  <si>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</si>
  <si>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</si>
  <si>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</si>
  <si>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</si>
  <si>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</si>
  <si>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</si>
  <si>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</si>
  <si>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</si>
  <si>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</si>
  <si>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</si>
  <si>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</si>
  <si>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</si>
  <si>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</si>
  <si>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</si>
  <si>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</si>
  <si>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</si>
  <si>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</si>
  <si>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</si>
  <si>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</si>
  <si>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</si>
  <si>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</si>
  <si>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</si>
  <si>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</si>
  <si>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</si>
  <si>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</si>
  <si>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</si>
  <si>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</si>
  <si>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</si>
  <si>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</si>
  <si>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</si>
  <si>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</si>
  <si>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</si>
  <si>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</si>
  <si>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</si>
  <si>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</si>
  <si>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</si>
  <si>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</si>
  <si>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</si>
  <si>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</si>
  <si>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</si>
  <si>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</si>
  <si>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</si>
  <si>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</si>
  <si>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</si>
  <si>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</si>
  <si>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</si>
  <si>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</si>
  <si>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</si>
  <si>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</si>
  <si>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</si>
  <si>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</si>
  <si>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</si>
  <si>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</si>
  <si>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</si>
  <si>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</si>
  <si>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</si>
  <si>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</si>
  <si>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</si>
  <si>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</si>
  <si>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</si>
  <si>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</si>
  <si>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</si>
  <si>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</si>
  <si>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</si>
  <si>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</si>
  <si>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</si>
  <si>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</si>
  <si>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</si>
  <si>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</si>
  <si>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</si>
  <si>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</si>
  <si>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</si>
  <si>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</si>
  <si>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</si>
  <si>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</si>
  <si>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</si>
  <si>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</si>
  <si>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</si>
  <si>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</si>
  <si>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</si>
  <si>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</si>
  <si>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</si>
  <si>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</si>
  <si>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</si>
  <si>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</si>
  <si>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</si>
  <si>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</si>
  <si>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</si>
  <si>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</si>
  <si>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</si>
  <si>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</si>
  <si>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</si>
  <si>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</si>
  <si>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</si>
  <si>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</si>
  <si>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</si>
  <si>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</si>
  <si>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</si>
  <si>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</si>
  <si>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</si>
  <si>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</si>
  <si>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</si>
  <si>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</si>
  <si>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</si>
  <si>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</si>
  <si>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</si>
  <si>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</si>
  <si>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</si>
  <si>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</si>
  <si>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</si>
  <si>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</si>
  <si>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</si>
  <si>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</si>
  <si>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</si>
  <si>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</si>
  <si>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</si>
  <si>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</si>
  <si>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</si>
  <si>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</si>
  <si>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</si>
  <si>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</si>
  <si>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</si>
  <si>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</si>
  <si>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</si>
  <si>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</si>
  <si>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</si>
  <si>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</si>
  <si>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</si>
  <si>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</si>
  <si>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</si>
  <si>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</si>
  <si>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</si>
  <si>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</si>
  <si>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</si>
  <si>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</si>
  <si>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</si>
  <si>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</si>
  <si>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</si>
  <si>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</si>
  <si>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</si>
  <si>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</si>
  <si>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</si>
  <si>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</si>
  <si>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</si>
  <si>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</si>
  <si>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</si>
  <si>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</si>
  <si>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</si>
  <si>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</si>
  <si>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</si>
  <si>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</si>
  <si>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</si>
  <si>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</si>
  <si>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</si>
  <si>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</si>
  <si>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</si>
  <si>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</si>
  <si>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</si>
  <si>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</si>
  <si>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</si>
  <si>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</si>
  <si>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</si>
  <si>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</si>
  <si>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</si>
  <si>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</si>
  <si>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</si>
  <si>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</si>
  <si>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</si>
  <si>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</si>
  <si>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</si>
  <si>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</si>
  <si>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</si>
  <si>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</si>
  <si>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</si>
  <si>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</si>
  <si>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</si>
  <si>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</si>
  <si>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</si>
  <si>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</si>
  <si>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</si>
  <si>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</si>
  <si>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</si>
  <si>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</si>
  <si>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</si>
  <si>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</si>
  <si>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</si>
  <si>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</si>
  <si>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</si>
  <si>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</si>
  <si>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</si>
  <si>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</si>
  <si>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</si>
  <si>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</si>
  <si>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</si>
  <si>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</si>
  <si>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</si>
  <si>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</si>
  <si>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</si>
  <si>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</si>
  <si>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</si>
  <si>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</si>
  <si>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</si>
  <si>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</si>
  <si>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</si>
  <si>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</si>
  <si>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</si>
  <si>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</si>
  <si>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</si>
  <si>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</si>
  <si>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</si>
  <si>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</si>
  <si>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</si>
  <si>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</si>
  <si>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</si>
  <si>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</si>
  <si>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</si>
  <si>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</si>
  <si>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</si>
  <si>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</si>
  <si>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</si>
  <si>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</si>
  <si>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</si>
  <si>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</si>
  <si>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</si>
  <si>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</si>
  <si>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</si>
  <si>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</si>
  <si>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</si>
  <si>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</si>
  <si>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</si>
  <si>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</si>
  <si>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</si>
  <si>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</si>
  <si>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</si>
  <si>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</si>
  <si>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</si>
  <si>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</si>
  <si>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</si>
  <si>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</si>
  <si>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</si>
  <si>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</si>
  <si>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</si>
  <si>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</si>
  <si>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</si>
  <si>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</si>
  <si>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</si>
  <si>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</si>
  <si>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</si>
  <si>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</si>
  <si>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</si>
  <si>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</si>
  <si>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</si>
  <si>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</si>
  <si>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</si>
  <si>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</si>
  <si>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</si>
  <si>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</si>
  <si>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</si>
  <si>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</si>
  <si>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</si>
  <si>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</si>
  <si>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</si>
  <si>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</si>
  <si>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</si>
  <si>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</si>
  <si>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</si>
  <si>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</si>
  <si>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</si>
  <si>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</si>
  <si>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</si>
  <si>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</si>
  <si>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</si>
  <si>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</si>
  <si>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</si>
  <si>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</si>
  <si>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</si>
  <si>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</si>
  <si>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</si>
  <si>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</si>
  <si>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</si>
  <si>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</si>
  <si>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</si>
  <si>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</si>
  <si>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</si>
  <si>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</si>
  <si>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</si>
  <si>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</si>
  <si>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</si>
  <si>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</si>
  <si>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</si>
  <si>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</si>
  <si>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</si>
  <si>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</si>
  <si>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</si>
  <si>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</si>
  <si>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</si>
  <si>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</si>
  <si>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</si>
  <si>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</si>
  <si>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</si>
  <si>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</si>
  <si>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</si>
  <si>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</si>
  <si>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</si>
  <si>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</si>
  <si>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</si>
  <si>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</si>
  <si>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</si>
  <si>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</si>
  <si>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</si>
  <si>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</si>
  <si>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</si>
  <si>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</si>
  <si>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</si>
  <si>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</si>
  <si>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</si>
  <si>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</si>
  <si>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</si>
  <si>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</si>
  <si>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</si>
  <si>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</si>
  <si>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</si>
  <si>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</si>
  <si>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</si>
  <si>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</si>
  <si>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</si>
  <si>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</si>
  <si>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</si>
  <si>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</si>
  <si>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</si>
  <si>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</si>
  <si>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</si>
  <si>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</si>
  <si>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</si>
  <si>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</si>
  <si>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</si>
  <si>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</si>
  <si>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</si>
  <si>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</si>
  <si>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</si>
  <si>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</si>
  <si>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</si>
  <si>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</si>
  <si>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</si>
  <si>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</si>
  <si>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</si>
  <si>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</si>
  <si>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</si>
  <si>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</si>
  <si>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</si>
  <si>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</si>
  <si>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</si>
  <si>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</si>
  <si>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</si>
  <si>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</si>
  <si>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</si>
  <si>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</si>
  <si>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</si>
  <si>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</si>
  <si>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</si>
  <si>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</si>
  <si>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</si>
  <si>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</si>
  <si>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</si>
  <si>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</si>
  <si>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</si>
  <si>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</si>
  <si>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</si>
  <si>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</si>
  <si>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</si>
  <si>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</si>
  <si>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</si>
  <si>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</si>
  <si>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</si>
  <si>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</si>
  <si>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</si>
  <si>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</si>
  <si>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</si>
  <si>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</si>
  <si>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</si>
  <si>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</si>
  <si>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</si>
  <si>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</si>
  <si>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</si>
  <si>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</si>
  <si>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</si>
  <si>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</si>
  <si>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</si>
  <si>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</si>
  <si>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</si>
  <si>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</si>
  <si>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</si>
  <si>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</si>
  <si>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</si>
  <si>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</si>
  <si>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</si>
  <si>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</si>
  <si>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</si>
  <si>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</si>
  <si>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</si>
  <si>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</si>
  <si>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</si>
  <si>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</si>
  <si>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</si>
  <si>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</si>
  <si>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</si>
  <si>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</si>
  <si>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</si>
  <si>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</si>
  <si>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</si>
  <si>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</si>
  <si>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</si>
  <si>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</si>
  <si>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</si>
  <si>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</si>
  <si>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</si>
  <si>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</si>
  <si>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</si>
  <si>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</si>
  <si>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</si>
  <si>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</si>
  <si>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</si>
  <si>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</si>
  <si>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</si>
  <si>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</si>
  <si>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</si>
  <si>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</si>
  <si>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</si>
  <si>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</si>
  <si>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</si>
  <si>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</si>
  <si>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</si>
  <si>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</si>
  <si>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</si>
  <si>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</si>
  <si>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</si>
  <si>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</si>
  <si>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</si>
  <si>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</si>
  <si>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</si>
  <si>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</si>
  <si>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</si>
  <si>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</si>
  <si>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</si>
  <si>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</si>
  <si>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</si>
  <si>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</si>
  <si>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</si>
  <si>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</si>
  <si>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</si>
  <si>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</si>
  <si>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</si>
  <si>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</si>
  <si>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</si>
  <si>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</si>
  <si>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</si>
  <si>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</si>
  <si>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</si>
  <si>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</si>
  <si>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</si>
  <si>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</si>
  <si>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</si>
  <si>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</si>
  <si>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</si>
  <si>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</si>
  <si>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</si>
  <si>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</si>
  <si>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</si>
  <si>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</si>
  <si>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</si>
  <si>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</si>
  <si>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</si>
  <si>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</si>
  <si>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</si>
  <si>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</si>
  <si>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</si>
  <si>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</si>
  <si>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</si>
  <si>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</si>
  <si>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</si>
  <si>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</si>
  <si>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</si>
  <si>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</si>
  <si>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</si>
  <si>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</si>
  <si>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</si>
  <si>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</si>
  <si>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</si>
  <si>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</si>
  <si>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</si>
  <si>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</si>
  <si>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</si>
  <si>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</si>
  <si>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</si>
  <si>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</si>
  <si>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</si>
  <si>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</si>
  <si>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</si>
  <si>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</si>
  <si>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</si>
  <si>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</si>
  <si>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</si>
  <si>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</si>
  <si>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</si>
  <si>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</si>
  <si>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</si>
  <si>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</si>
  <si>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</si>
  <si>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</si>
  <si>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</si>
  <si>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</si>
  <si>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</si>
  <si>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</si>
  <si>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</si>
  <si>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</si>
  <si>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</si>
  <si>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</si>
  <si>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</si>
  <si>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</si>
  <si>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</si>
  <si>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</si>
  <si>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</si>
  <si>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</si>
  <si>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</si>
  <si>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</si>
  <si>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</si>
  <si>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</si>
  <si>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</si>
  <si>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</si>
  <si>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</si>
  <si>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</si>
  <si>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</si>
  <si>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</si>
  <si>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</si>
  <si>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</si>
  <si>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</si>
  <si>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</si>
  <si>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</si>
  <si>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</si>
  <si>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</si>
  <si>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</si>
  <si>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</si>
  <si>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</si>
  <si>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</si>
  <si>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</si>
  <si>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</si>
  <si>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</si>
  <si>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</si>
  <si>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</si>
  <si>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</si>
  <si>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</si>
  <si>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</si>
  <si>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</si>
  <si>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</si>
  <si>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</si>
  <si>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</si>
  <si>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</si>
  <si>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</si>
  <si>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</si>
  <si>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</si>
  <si>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</si>
  <si>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</si>
  <si>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</si>
  <si>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</si>
  <si>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</si>
  <si>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</si>
  <si>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</si>
  <si>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</si>
  <si>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</si>
  <si>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</si>
  <si>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</si>
  <si>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</si>
  <si>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</si>
  <si>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</si>
  <si>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</si>
  <si>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</si>
  <si>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</si>
  <si>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</si>
  <si>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</si>
  <si>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</si>
  <si>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</si>
  <si>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</si>
  <si>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</si>
  <si>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</si>
  <si>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</si>
  <si>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</si>
  <si>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</si>
  <si>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</si>
  <si>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</si>
  <si>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</si>
  <si>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</si>
  <si>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</si>
  <si>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</si>
  <si>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</si>
  <si>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</si>
  <si>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</si>
  <si>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</si>
  <si>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</si>
  <si>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</si>
  <si>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</si>
  <si>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</si>
  <si>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</si>
  <si>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</si>
  <si>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</si>
  <si>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</si>
  <si>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</si>
  <si>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</si>
  <si>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</si>
  <si>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</si>
  <si>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</si>
  <si>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</si>
  <si>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</si>
  <si>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</si>
  <si>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</si>
  <si>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</si>
  <si>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</si>
  <si>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</si>
  <si>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</si>
  <si>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</si>
  <si>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</si>
  <si>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</si>
  <si>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</si>
  <si>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</si>
  <si>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</si>
  <si>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</si>
  <si>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</si>
  <si>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</si>
  <si>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</si>
  <si>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</si>
  <si>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</si>
  <si>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</si>
  <si>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</si>
  <si>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</si>
  <si>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</si>
  <si>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</si>
  <si>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</si>
  <si>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</si>
  <si>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</si>
  <si>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</si>
  <si>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</si>
  <si>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</si>
  <si>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</si>
  <si>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</si>
  <si>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</si>
  <si>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</si>
  <si>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</si>
  <si>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</si>
  <si>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</si>
  <si>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</si>
  <si>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</si>
  <si>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</si>
  <si>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</si>
  <si>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</si>
  <si>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</si>
  <si>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</si>
  <si>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</si>
  <si>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</si>
  <si>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</si>
  <si>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</si>
  <si>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</si>
  <si>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</si>
  <si>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</si>
  <si>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</si>
  <si>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</si>
  <si>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</si>
  <si>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</si>
  <si>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</si>
  <si>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</si>
  <si>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</si>
  <si>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</si>
  <si>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</si>
  <si>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</si>
  <si>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</si>
  <si>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</si>
  <si>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</si>
  <si>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</si>
  <si>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</si>
  <si>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</si>
  <si>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</si>
  <si>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</si>
  <si>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</si>
  <si>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</si>
  <si>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</si>
  <si>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</si>
  <si>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</si>
  <si>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</si>
  <si>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</si>
  <si>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</si>
  <si>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</si>
  <si>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</si>
  <si>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</si>
  <si>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</si>
  <si>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</si>
  <si>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</si>
  <si>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</si>
  <si>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</si>
  <si>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</si>
  <si>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</si>
  <si>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</si>
  <si>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</si>
  <si>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</si>
  <si>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</si>
  <si>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</si>
  <si>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</si>
  <si>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</si>
  <si>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</si>
  <si>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</si>
  <si>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</si>
  <si>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</si>
  <si>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</si>
  <si>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</si>
  <si>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</si>
  <si>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</si>
  <si>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</si>
  <si>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</si>
  <si>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</si>
  <si>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</si>
  <si>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</si>
  <si>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</si>
  <si>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</si>
  <si>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</si>
  <si>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</si>
  <si>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</si>
  <si>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</si>
  <si>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</si>
  <si>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</si>
  <si>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</si>
  <si>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</si>
  <si>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</si>
  <si>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</si>
  <si>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</si>
  <si>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</si>
  <si>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</si>
  <si>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</si>
  <si>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</si>
  <si>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</si>
  <si>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</si>
  <si>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</si>
  <si>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</si>
  <si>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</si>
  <si>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</si>
  <si>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</si>
  <si>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</si>
  <si>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</si>
  <si>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</si>
  <si>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</si>
  <si>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</si>
  <si>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</si>
  <si>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</si>
  <si>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</si>
  <si>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</si>
  <si>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</si>
  <si>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</si>
  <si>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</si>
  <si>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</si>
  <si>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</si>
  <si>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</si>
  <si>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</si>
  <si>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</si>
  <si>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</si>
  <si>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</si>
  <si>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</si>
  <si>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</si>
  <si>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</si>
  <si>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</si>
  <si>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</si>
  <si>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</si>
  <si>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</si>
  <si>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</si>
  <si>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</si>
  <si>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</si>
  <si>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</si>
  <si>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</si>
  <si>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</si>
  <si>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</si>
  <si>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</si>
  <si>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</si>
  <si>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</si>
  <si>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</si>
  <si>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</si>
  <si>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</si>
  <si>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</si>
  <si>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</si>
  <si>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</si>
  <si>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</si>
  <si>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</si>
  <si>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</si>
  <si>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</si>
  <si>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</si>
  <si>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</si>
  <si>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</si>
  <si>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</si>
  <si>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</si>
  <si>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</si>
  <si>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</si>
  <si>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</si>
  <si>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</si>
  <si>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</si>
  <si>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</si>
  <si>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</si>
  <si>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</si>
  <si>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</si>
  <si>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</si>
  <si>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</si>
  <si>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</si>
  <si>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</si>
  <si>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</si>
  <si>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</si>
  <si>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</si>
  <si>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</si>
  <si>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</si>
  <si>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</si>
  <si>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</si>
  <si>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</si>
  <si>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</si>
  <si>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</si>
  <si>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</si>
  <si>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</si>
  <si>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</si>
  <si>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</si>
  <si>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</si>
  <si>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</si>
  <si>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</si>
  <si>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</si>
  <si>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</si>
  <si>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</si>
  <si>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</si>
  <si>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</si>
  <si>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</si>
  <si>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</si>
  <si>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</si>
  <si>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</si>
  <si>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</si>
  <si>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</si>
  <si>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</si>
  <si>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</si>
  <si>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</si>
  <si>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</si>
  <si>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</si>
  <si>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</si>
  <si>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</si>
  <si>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</si>
  <si>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</si>
  <si>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</si>
  <si>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</si>
  <si>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</si>
  <si>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</si>
  <si>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</si>
  <si>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</si>
  <si>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</si>
  <si>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</si>
  <si>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</si>
  <si>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</si>
  <si>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</si>
  <si>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</si>
  <si>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</si>
  <si>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</si>
  <si>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</si>
  <si>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</si>
  <si>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</si>
  <si>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</si>
  <si>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</si>
  <si>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</si>
  <si>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</si>
  <si>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</si>
  <si>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</si>
  <si>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</si>
  <si>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</si>
  <si>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</si>
  <si>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</si>
  <si>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</si>
  <si>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</si>
  <si>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</si>
  <si>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</si>
  <si>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</si>
  <si>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</si>
  <si>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</si>
  <si>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</si>
  <si>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</si>
  <si>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</si>
  <si>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</si>
  <si>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</si>
  <si>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</si>
  <si>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</si>
  <si>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</si>
  <si>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</si>
  <si>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</si>
  <si>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</si>
  <si>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</si>
  <si>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</si>
  <si>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</si>
  <si>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</si>
  <si>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</si>
  <si>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</si>
  <si>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</si>
  <si>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</si>
  <si>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</si>
  <si>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</si>
  <si>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</si>
  <si>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</si>
  <si>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</si>
  <si>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</si>
  <si>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</si>
  <si>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</si>
  <si>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</si>
  <si>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</si>
  <si>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</si>
  <si>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</si>
  <si>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</si>
  <si>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</si>
  <si>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</si>
  <si>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</si>
  <si>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</si>
  <si>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</si>
  <si>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</si>
  <si>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</si>
  <si>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</si>
  <si>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</si>
  <si>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</si>
  <si>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</si>
  <si>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</si>
  <si>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</si>
  <si>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</si>
  <si>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</si>
  <si>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</si>
  <si>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</si>
  <si>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</si>
  <si>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</si>
  <si>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</si>
  <si>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</si>
  <si>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</si>
  <si>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</si>
  <si>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</si>
  <si>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</si>
  <si>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</si>
  <si>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</si>
  <si>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</si>
  <si>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</si>
  <si>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</si>
  <si>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</si>
  <si>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</si>
  <si>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</si>
  <si>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</si>
  <si>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</si>
  <si>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</si>
  <si>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</si>
  <si>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</si>
  <si>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</si>
  <si>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</si>
  <si>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</si>
  <si>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</si>
  <si>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</si>
  <si>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</si>
  <si>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</si>
  <si>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</si>
  <si>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</si>
  <si>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</si>
  <si>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</si>
  <si>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</si>
  <si>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</si>
  <si>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</si>
  <si>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</si>
  <si>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</si>
  <si>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</si>
  <si>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</si>
  <si>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</si>
  <si>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</si>
  <si>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</si>
  <si>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</si>
  <si>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</si>
  <si>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</si>
  <si>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</si>
  <si>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</si>
  <si>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</si>
  <si>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</si>
  <si>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</si>
  <si>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</si>
  <si>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</si>
  <si>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</si>
  <si>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</si>
  <si>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</si>
  <si>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</si>
  <si>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</si>
  <si>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</si>
  <si>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</si>
  <si>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</si>
  <si>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</si>
  <si>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</si>
  <si>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</si>
  <si>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</si>
  <si>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</si>
  <si>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</si>
  <si>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</si>
  <si>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</si>
  <si>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</si>
  <si>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</si>
  <si>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</si>
  <si>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</si>
  <si>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</si>
  <si>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</si>
  <si>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</si>
  <si>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</si>
  <si>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</si>
  <si>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</si>
  <si>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</si>
  <si>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</si>
  <si>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</si>
  <si>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</si>
  <si>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</si>
  <si>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</si>
  <si>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</si>
  <si>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</si>
  <si>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</si>
  <si>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</si>
  <si>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</si>
  <si>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</si>
  <si>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</si>
  <si>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</si>
  <si>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</si>
  <si>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</si>
  <si>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</si>
  <si>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</si>
  <si>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</si>
  <si>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</si>
  <si>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</si>
  <si>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</si>
  <si>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</si>
  <si>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</si>
  <si>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</si>
  <si>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</si>
  <si>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</si>
  <si>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</si>
  <si>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</si>
  <si>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</si>
  <si>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</si>
  <si>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</si>
  <si>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</si>
  <si>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</si>
  <si>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</si>
  <si>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</si>
  <si>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</si>
  <si>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</si>
  <si>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</si>
  <si>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</si>
  <si>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</si>
  <si>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</si>
  <si>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</si>
  <si>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</si>
  <si>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</si>
  <si>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</si>
  <si>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</si>
  <si>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</si>
  <si>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</si>
  <si>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</si>
  <si>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</si>
  <si>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</si>
  <si>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</si>
  <si>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</si>
  <si>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</si>
  <si>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</si>
  <si>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</si>
  <si>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</si>
  <si>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</si>
  <si>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</si>
  <si>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</si>
  <si>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</si>
  <si>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</si>
  <si>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</si>
  <si>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</si>
  <si>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</si>
  <si>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</si>
  <si>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</si>
  <si>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</si>
  <si>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</si>
  <si>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</si>
  <si>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</si>
  <si>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</si>
  <si>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</si>
  <si>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</si>
  <si>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</si>
  <si>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</si>
  <si>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</si>
  <si>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</si>
  <si>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</si>
  <si>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</si>
  <si>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</si>
  <si>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</si>
  <si>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</si>
  <si>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</si>
  <si>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</si>
  <si>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</si>
  <si>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</si>
  <si>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</si>
  <si>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</si>
  <si>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</si>
  <si>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</si>
  <si>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</si>
  <si>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</si>
  <si>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</si>
  <si>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</si>
  <si>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</si>
  <si>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</si>
  <si>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</si>
  <si>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</si>
  <si>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</si>
  <si>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</si>
  <si>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</si>
  <si>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</si>
  <si>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</si>
  <si>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</si>
  <si>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</si>
  <si>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</si>
  <si>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</si>
  <si>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</si>
  <si>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</si>
  <si>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</si>
  <si>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</si>
  <si>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</si>
  <si>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</si>
  <si>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</si>
  <si>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</si>
  <si>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</si>
  <si>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</si>
  <si>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</si>
  <si>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</si>
  <si>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</si>
  <si>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</si>
  <si>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</si>
  <si>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</si>
  <si>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</si>
  <si>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</si>
  <si>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</si>
  <si>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</si>
  <si>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</si>
  <si>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</si>
  <si>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</si>
  <si>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</si>
  <si>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</si>
  <si>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</si>
  <si>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</si>
  <si>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</si>
  <si>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</si>
  <si>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</si>
  <si>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</si>
  <si>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</si>
  <si>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</si>
  <si>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</si>
  <si>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</si>
  <si>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</si>
  <si>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</si>
  <si>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</si>
  <si>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</si>
  <si>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</si>
  <si>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</si>
  <si>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</si>
  <si>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</si>
  <si>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</si>
  <si>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</si>
  <si>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</si>
  <si>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</si>
  <si>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</si>
  <si>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</si>
  <si>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</si>
  <si>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</si>
  <si>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</si>
  <si>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</si>
  <si>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</si>
  <si>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</si>
  <si>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</si>
  <si>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</si>
  <si>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</si>
  <si>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</si>
  <si>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</si>
  <si>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</si>
  <si>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</si>
  <si>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</si>
  <si>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</si>
  <si>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</si>
  <si>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</si>
  <si>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</si>
  <si>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</si>
  <si>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</si>
  <si>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</si>
  <si>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</si>
  <si>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</si>
  <si>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</si>
  <si>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</si>
  <si>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</si>
  <si>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</si>
  <si>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</si>
  <si>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</si>
  <si>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</si>
  <si>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</si>
  <si>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</si>
  <si>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</si>
  <si>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</si>
  <si>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</si>
  <si>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</si>
  <si>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</si>
  <si>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</si>
  <si>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</si>
  <si>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</si>
  <si>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</si>
  <si>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</si>
  <si>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</si>
  <si>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</si>
  <si>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</si>
  <si>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</si>
  <si>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</si>
  <si>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</si>
  <si>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</si>
  <si>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</si>
  <si>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</si>
  <si>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</si>
  <si>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</si>
  <si>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</si>
  <si>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</si>
  <si>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</si>
  <si>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</si>
  <si>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</si>
  <si>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</si>
  <si>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</si>
  <si>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</si>
  <si>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</si>
  <si>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</si>
  <si>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</si>
  <si>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</si>
  <si>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</si>
  <si>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</si>
  <si>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</si>
  <si>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</si>
  <si>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</si>
  <si>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</si>
  <si>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</si>
  <si>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</si>
  <si>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</si>
  <si>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</si>
  <si>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</si>
  <si>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</si>
  <si>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</si>
  <si>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</si>
  <si>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</si>
  <si>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</si>
  <si>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</si>
  <si>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</si>
  <si>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</si>
  <si>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</si>
  <si>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</si>
  <si>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</si>
  <si>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</si>
  <si>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</si>
  <si>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</si>
  <si>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</si>
  <si>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</si>
  <si>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</si>
  <si>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</si>
  <si>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</si>
  <si>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</si>
  <si>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</si>
  <si>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</si>
  <si>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</si>
  <si>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</si>
  <si>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</si>
  <si>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</si>
  <si>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</si>
  <si>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</si>
  <si>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</si>
  <si>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</si>
  <si>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</si>
  <si>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</si>
  <si>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</si>
  <si>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</si>
  <si>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</si>
  <si>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</si>
  <si>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</si>
  <si>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</si>
  <si>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</si>
  <si>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</si>
  <si>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</si>
  <si>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</si>
  <si>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</si>
  <si>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</si>
  <si>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</si>
  <si>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</si>
  <si>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</si>
  <si>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</si>
  <si>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</si>
  <si>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</si>
  <si>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</si>
  <si>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</si>
  <si>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</si>
  <si>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</si>
  <si>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</si>
  <si>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</si>
  <si>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</si>
  <si>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</si>
  <si>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</si>
  <si>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</si>
  <si>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</si>
  <si>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</si>
  <si>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</si>
  <si>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</si>
  <si>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</si>
  <si>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</si>
  <si>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</si>
  <si>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</si>
  <si>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</si>
  <si>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</si>
  <si>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</si>
  <si>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</si>
  <si>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</si>
  <si>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</si>
  <si>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</si>
  <si>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</si>
  <si>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</si>
  <si>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</si>
  <si>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</si>
  <si>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</si>
  <si>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</si>
  <si>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</si>
  <si>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</si>
  <si>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</si>
  <si>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</si>
  <si>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</si>
  <si>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</si>
  <si>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</si>
  <si>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</si>
  <si>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</si>
  <si>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</si>
  <si>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</si>
  <si>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</si>
  <si>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</si>
  <si>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</si>
  <si>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</si>
  <si>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</si>
  <si>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</si>
  <si>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</si>
  <si>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</si>
  <si>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</si>
  <si>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</si>
  <si>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</si>
  <si>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</si>
  <si>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</si>
  <si>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</si>
  <si>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</si>
  <si>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</si>
  <si>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</si>
  <si>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</si>
  <si>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</si>
  <si>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</si>
  <si>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</si>
  <si>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</si>
  <si>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</si>
  <si>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</si>
  <si>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</si>
  <si>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</si>
  <si>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</si>
  <si>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</si>
  <si>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</si>
  <si>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</si>
  <si>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</si>
  <si>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</si>
  <si>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</si>
  <si>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</si>
  <si>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</si>
  <si>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</si>
  <si>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</si>
  <si>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</si>
  <si>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</si>
  <si>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</si>
  <si>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</si>
  <si>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</si>
  <si>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</si>
  <si>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</si>
  <si>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</si>
  <si>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</si>
  <si>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</si>
  <si>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</si>
  <si>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</si>
  <si>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</si>
  <si>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</si>
  <si>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</si>
  <si>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</si>
  <si>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</si>
  <si>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</si>
  <si>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</si>
  <si>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</si>
  <si>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</si>
  <si>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</si>
  <si>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</si>
  <si>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</si>
  <si>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</si>
  <si>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</si>
  <si>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</si>
  <si>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</si>
  <si>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</si>
  <si>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</si>
  <si>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</si>
  <si>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</si>
  <si>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</si>
  <si>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</si>
  <si>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</si>
  <si>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</si>
  <si>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</si>
  <si>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</si>
  <si>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</si>
  <si>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</si>
  <si>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</si>
  <si>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</si>
  <si>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</si>
  <si>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</si>
  <si>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</si>
  <si>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</si>
  <si>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</si>
  <si>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</si>
  <si>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</si>
  <si>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</si>
  <si>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</si>
  <si>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</si>
  <si>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</si>
  <si>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</si>
  <si>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</si>
  <si>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</si>
  <si>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</si>
  <si>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</si>
  <si>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</si>
  <si>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</si>
  <si>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</si>
  <si>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</si>
  <si>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</si>
  <si>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</si>
  <si>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</si>
  <si>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</si>
  <si>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</si>
  <si>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</si>
  <si>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</si>
  <si>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</si>
  <si>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</si>
  <si>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</si>
  <si>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</si>
  <si>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</si>
  <si>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</si>
  <si>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</si>
  <si>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</si>
  <si>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</si>
  <si>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</si>
  <si>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</si>
  <si>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</si>
  <si>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</si>
  <si>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</si>
  <si>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</si>
  <si>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</si>
  <si>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</si>
  <si>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</si>
  <si>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</si>
  <si>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</si>
  <si>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</si>
  <si>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</si>
  <si>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</si>
  <si>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</si>
  <si>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</si>
  <si>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</si>
  <si>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</si>
  <si>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</si>
  <si>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</si>
  <si>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</si>
  <si>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</si>
  <si>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</si>
  <si>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</si>
  <si>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</si>
  <si>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</si>
  <si>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</si>
  <si>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</si>
  <si>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</si>
  <si>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</si>
  <si>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</si>
  <si>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</si>
  <si>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</si>
  <si>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</si>
  <si>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</si>
  <si>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</si>
  <si>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</si>
  <si>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</si>
  <si>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</si>
  <si>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</si>
  <si>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</si>
  <si>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</si>
  <si>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</si>
  <si>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</si>
  <si>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</si>
  <si>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</si>
  <si>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</si>
  <si>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</si>
  <si>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</si>
  <si>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</si>
  <si>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</si>
  <si>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</si>
  <si>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</si>
  <si>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</si>
  <si>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</si>
  <si>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</si>
  <si>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</si>
  <si>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</si>
  <si>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</si>
  <si>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</si>
  <si>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</si>
  <si>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</si>
  <si>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</si>
  <si>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</si>
  <si>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</si>
  <si>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</si>
  <si>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</si>
  <si>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</si>
  <si>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</si>
  <si>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</si>
  <si>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</si>
  <si>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</si>
  <si>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</si>
  <si>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</si>
  <si>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</si>
  <si>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</si>
  <si>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</si>
  <si>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</si>
  <si>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</si>
  <si>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</si>
  <si>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</si>
  <si>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</si>
  <si>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</si>
  <si>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</si>
  <si>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</si>
  <si>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</si>
  <si>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</si>
  <si>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</si>
  <si>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</si>
  <si>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</si>
  <si>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</si>
  <si>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</si>
  <si>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</si>
  <si>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</si>
  <si>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</si>
  <si>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</si>
  <si>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</si>
  <si>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</si>
  <si>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</si>
  <si>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</si>
  <si>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</si>
  <si>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</si>
  <si>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</si>
  <si>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</si>
  <si>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</si>
  <si>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</si>
  <si>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</si>
  <si>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</si>
  <si>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</si>
  <si>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</si>
  <si>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</si>
  <si>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</si>
  <si>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</si>
  <si>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</si>
  <si>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</si>
  <si>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</si>
  <si>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</si>
  <si>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</si>
  <si>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</si>
  <si>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</si>
  <si>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</si>
  <si>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</si>
  <si>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</si>
  <si>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</si>
  <si>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</si>
  <si>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</si>
  <si>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</si>
  <si>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</si>
  <si>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</si>
  <si>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</si>
  <si>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</si>
  <si>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</si>
  <si>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</si>
  <si>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</si>
  <si>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</si>
  <si>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</si>
  <si>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</si>
  <si>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</si>
  <si>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</si>
  <si>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</si>
  <si>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</si>
  <si>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</si>
  <si>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</si>
  <si>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</si>
  <si>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</si>
  <si>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</si>
  <si>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</si>
  <si>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</si>
  <si>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</si>
  <si>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</si>
  <si>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</si>
  <si>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</si>
  <si>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</si>
  <si>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</si>
  <si>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</si>
  <si>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</si>
  <si>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</si>
  <si>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</si>
  <si>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</si>
  <si>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</si>
  <si>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</si>
  <si>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</si>
  <si>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</si>
  <si>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</si>
  <si>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</si>
  <si>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</si>
  <si>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</si>
  <si>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</si>
  <si>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</si>
  <si>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</si>
  <si>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</si>
  <si>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</si>
  <si>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</si>
  <si>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</si>
  <si>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</si>
  <si>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</si>
  <si>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</si>
  <si>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</si>
  <si>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</si>
  <si>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</si>
  <si>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</si>
  <si>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</si>
  <si>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</si>
  <si>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</si>
  <si>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</si>
  <si>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</si>
  <si>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</si>
  <si>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</si>
  <si>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</si>
  <si>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</si>
  <si>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</si>
  <si>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</si>
  <si>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</si>
  <si>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</si>
  <si>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</si>
  <si>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</si>
  <si>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</si>
  <si>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</si>
  <si>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</si>
  <si>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</si>
  <si>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</si>
  <si>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</si>
  <si>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</si>
  <si>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</si>
  <si>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</si>
  <si>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</si>
  <si>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</si>
  <si>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</si>
  <si>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</si>
  <si>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</si>
  <si>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</si>
  <si>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</si>
  <si>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</si>
  <si>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</si>
  <si>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</si>
  <si>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</si>
  <si>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</si>
  <si>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</si>
  <si>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</si>
  <si>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</si>
  <si>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</si>
  <si>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</si>
  <si>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</si>
  <si>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</si>
  <si>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</si>
  <si>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</si>
  <si>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</si>
  <si>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</si>
  <si>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</si>
  <si>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</si>
  <si>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</si>
  <si>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</si>
  <si>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</si>
  <si>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</si>
  <si>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</si>
  <si>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</si>
  <si>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</si>
  <si>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</si>
  <si>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</si>
  <si>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</si>
  <si>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</si>
  <si>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</si>
  <si>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</si>
  <si>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</si>
  <si>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</si>
  <si>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</si>
  <si>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</si>
  <si>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</si>
  <si>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</si>
  <si>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</si>
  <si>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</si>
  <si>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</si>
  <si>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</si>
  <si>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</si>
  <si>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</si>
  <si>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</si>
  <si>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</si>
  <si>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</si>
  <si>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</si>
  <si>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</si>
  <si>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</si>
  <si>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</si>
  <si>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</si>
  <si>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</si>
  <si>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</si>
  <si>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</si>
  <si>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</si>
  <si>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</si>
  <si>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</si>
  <si>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</si>
  <si>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</si>
  <si>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</si>
  <si>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</si>
  <si>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</si>
  <si>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</si>
  <si>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</si>
  <si>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</si>
  <si>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</si>
  <si>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</si>
  <si>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</si>
  <si>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</si>
  <si>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</si>
  <si>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</si>
  <si>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</si>
  <si>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</si>
  <si>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</si>
  <si>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</si>
  <si>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</si>
  <si>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</si>
  <si>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</si>
  <si>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</si>
  <si>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</si>
  <si>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</si>
  <si>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</si>
  <si>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</si>
  <si>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</si>
  <si>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</si>
  <si>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</si>
  <si>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</si>
  <si>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</si>
  <si>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</si>
  <si>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</si>
  <si>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</si>
  <si>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</si>
  <si>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</si>
  <si>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</si>
  <si>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</si>
  <si>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</si>
  <si>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</si>
  <si>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</si>
  <si>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</si>
  <si>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</si>
  <si>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</si>
  <si>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</si>
  <si>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</si>
  <si>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</si>
  <si>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</si>
  <si>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</si>
  <si>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</si>
  <si>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</si>
  <si>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</si>
  <si>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</si>
  <si>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</si>
  <si>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</si>
  <si>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</si>
  <si>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</si>
  <si>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</si>
  <si>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</si>
  <si>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</si>
  <si>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</si>
  <si>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</si>
  <si>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</si>
  <si>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</si>
  <si>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</si>
  <si>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</si>
  <si>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</si>
  <si>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</si>
  <si>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</si>
  <si>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</si>
  <si>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</si>
  <si>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</si>
  <si>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</si>
  <si>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</si>
  <si>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</si>
  <si>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</si>
  <si>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</si>
  <si>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</si>
  <si>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</si>
  <si>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</si>
  <si>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</si>
  <si>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</si>
  <si>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</si>
  <si>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</si>
  <si>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</si>
  <si>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</si>
  <si>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</si>
  <si>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</si>
  <si>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</si>
  <si>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</si>
  <si>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</si>
  <si>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</si>
  <si>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</si>
  <si>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</si>
  <si>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</si>
  <si>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</si>
  <si>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</si>
  <si>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</si>
  <si>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</si>
  <si>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</si>
  <si>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</si>
  <si>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</si>
  <si>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</si>
  <si>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</si>
  <si>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</si>
  <si>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</si>
  <si>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</si>
  <si>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</si>
  <si>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</si>
  <si>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</si>
  <si>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</si>
  <si>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</si>
  <si>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</si>
  <si>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</si>
  <si>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</si>
  <si>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</si>
  <si>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</si>
  <si>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</si>
  <si>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</si>
  <si>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</si>
  <si>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</si>
  <si>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</si>
  <si>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</si>
  <si>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</si>
  <si>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</si>
  <si>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</si>
  <si>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</si>
  <si>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</si>
  <si>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</si>
  <si>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</si>
  <si>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</si>
  <si>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</si>
  <si>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</si>
  <si>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</si>
  <si>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</si>
  <si>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</si>
  <si>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</si>
  <si>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</si>
  <si>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</si>
  <si>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</si>
  <si>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</si>
  <si>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</si>
  <si>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</si>
  <si>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</si>
  <si>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</si>
  <si>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</si>
  <si>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</si>
  <si>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</si>
  <si>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</si>
  <si>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</si>
  <si>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</si>
  <si>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</si>
  <si>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</si>
  <si>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</si>
  <si>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</si>
  <si>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</si>
  <si>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</si>
  <si>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</si>
  <si>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</si>
  <si>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</si>
  <si>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</si>
  <si>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</si>
  <si>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</si>
  <si>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</si>
  <si>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</si>
  <si>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</si>
  <si>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</si>
  <si>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</si>
  <si>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</si>
  <si>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</si>
  <si>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</si>
  <si>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</si>
  <si>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</si>
  <si>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</si>
  <si>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</si>
  <si>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</si>
  <si>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</si>
  <si>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</si>
  <si>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</si>
  <si>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</si>
  <si>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</si>
  <si>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</si>
  <si>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</si>
  <si>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</si>
  <si>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</si>
  <si>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</si>
  <si>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</si>
  <si>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</si>
  <si>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</si>
  <si>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</si>
  <si>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</si>
  <si>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</si>
  <si>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</si>
  <si>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</si>
  <si>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</si>
  <si>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</si>
  <si>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</si>
  <si>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</si>
  <si>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</si>
  <si>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</si>
  <si>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</si>
  <si>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</si>
  <si>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</si>
  <si>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</si>
  <si>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</si>
  <si>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</si>
  <si>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</si>
  <si>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</si>
  <si>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</si>
  <si>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</si>
  <si>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</si>
  <si>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</si>
  <si>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</si>
  <si>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</si>
  <si>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</si>
  <si>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</si>
  <si>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</si>
  <si>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</si>
  <si>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</si>
  <si>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</si>
  <si>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</si>
  <si>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</si>
  <si>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</si>
  <si>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</si>
  <si>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</si>
  <si>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</si>
  <si>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</si>
  <si>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</si>
  <si>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</si>
  <si>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</si>
  <si>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</si>
  <si>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</si>
  <si>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</si>
  <si>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</si>
  <si>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</si>
  <si>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</si>
  <si>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</si>
  <si>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</si>
  <si>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</si>
  <si>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</si>
  <si>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</si>
  <si>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</si>
  <si>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</si>
  <si>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</si>
  <si>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</si>
  <si>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</si>
  <si>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</si>
  <si>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</si>
  <si>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</si>
  <si>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</si>
  <si>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</si>
  <si>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</si>
  <si>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</si>
  <si>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</si>
  <si>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</si>
  <si>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</si>
  <si>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</si>
  <si>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</si>
  <si>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</si>
  <si>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</si>
  <si>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</si>
  <si>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</si>
  <si>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</si>
  <si>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</si>
  <si>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</si>
  <si>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</si>
  <si>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</si>
  <si>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</si>
  <si>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</si>
  <si>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</si>
  <si>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</si>
  <si>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</si>
  <si>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</si>
  <si>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</si>
  <si>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</si>
  <si>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</si>
  <si>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</si>
  <si>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</si>
  <si>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</si>
  <si>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</si>
  <si>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</si>
  <si>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</si>
  <si>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</si>
  <si>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</si>
  <si>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</si>
  <si>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</si>
  <si>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</si>
  <si>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</si>
  <si>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</si>
  <si>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</si>
  <si>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</si>
  <si>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</si>
  <si>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</si>
  <si>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</si>
  <si>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</si>
  <si>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</si>
  <si>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</si>
  <si>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</si>
  <si>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</si>
  <si>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</si>
  <si>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</si>
  <si>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</si>
  <si>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</si>
  <si>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</si>
  <si>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</si>
  <si>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</si>
  <si>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</si>
  <si>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</si>
  <si>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</si>
  <si>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</si>
  <si>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</si>
  <si>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</si>
  <si>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</si>
  <si>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</si>
  <si>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</si>
  <si>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</si>
  <si>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</si>
  <si>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</si>
  <si>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</si>
  <si>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</si>
  <si>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</si>
  <si>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</si>
  <si>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</si>
  <si>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</si>
  <si>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</si>
  <si>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</si>
  <si>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</si>
  <si>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</si>
  <si>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</si>
  <si>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</si>
  <si>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</si>
  <si>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</si>
  <si>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</si>
  <si>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</si>
  <si>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</si>
  <si>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</si>
  <si>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</si>
  <si>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</si>
  <si>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</si>
  <si>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</si>
  <si>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</si>
  <si>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</si>
  <si>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</si>
  <si>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</si>
  <si>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</si>
  <si>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</si>
  <si>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</si>
  <si>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</si>
  <si>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</si>
  <si>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</si>
  <si>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</si>
  <si>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</si>
  <si>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</si>
  <si>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</si>
  <si>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</si>
  <si>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</si>
  <si>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</si>
  <si>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</si>
  <si>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</si>
  <si>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</si>
  <si>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</si>
  <si>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</si>
  <si>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</si>
  <si>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</si>
  <si>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</si>
  <si>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</si>
  <si>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</si>
  <si>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</si>
  <si>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</si>
  <si>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</si>
  <si>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</si>
  <si>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</si>
  <si>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</si>
  <si>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</si>
  <si>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</si>
  <si>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</si>
  <si>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</si>
  <si>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</si>
  <si>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</si>
  <si>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</si>
  <si>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</si>
  <si>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</si>
  <si>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</si>
  <si>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</si>
  <si>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</si>
  <si>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</si>
  <si>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</si>
  <si>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</si>
  <si>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</si>
  <si>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</si>
  <si>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</si>
  <si>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</si>
  <si>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</si>
  <si>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</si>
  <si>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</si>
  <si>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</si>
  <si>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</si>
  <si>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</si>
  <si>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</si>
  <si>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</si>
  <si>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</si>
  <si>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</si>
  <si>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</si>
  <si>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</si>
  <si>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</si>
  <si>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</si>
  <si>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</si>
  <si>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</si>
  <si>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</si>
  <si>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</si>
  <si>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</si>
  <si>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</si>
  <si>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</si>
  <si>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</si>
  <si>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</si>
  <si>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</si>
  <si>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</si>
  <si>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</si>
  <si>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</si>
  <si>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</si>
  <si>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</si>
  <si>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</si>
  <si>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</si>
  <si>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</si>
  <si>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</si>
  <si>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</si>
  <si>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</si>
  <si>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</si>
  <si>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</si>
  <si>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</si>
  <si>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</si>
  <si>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</si>
  <si>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</si>
  <si>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</si>
  <si>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</si>
  <si>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</si>
  <si>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</si>
  <si>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</si>
  <si>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</si>
  <si>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</si>
  <si>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</si>
  <si>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</si>
  <si>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</si>
  <si>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</si>
  <si>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</si>
  <si>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</si>
  <si>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</si>
  <si>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</si>
  <si>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</si>
  <si>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</si>
  <si>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</si>
  <si>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</si>
  <si>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</si>
  <si>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</si>
  <si>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</si>
  <si>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</si>
  <si>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</si>
  <si>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</si>
  <si>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</si>
  <si>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</si>
  <si>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</si>
  <si>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</si>
  <si>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</si>
  <si>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</si>
  <si>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</si>
  <si>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</si>
  <si>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</si>
  <si>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</si>
  <si>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</si>
  <si>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</si>
  <si>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</si>
  <si>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</si>
  <si>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</si>
  <si>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</si>
  <si>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</si>
  <si>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</si>
  <si>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</si>
  <si>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</si>
  <si>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</si>
  <si>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</si>
  <si>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</si>
  <si>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</si>
  <si>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</si>
  <si>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</si>
  <si>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</si>
  <si>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</si>
  <si>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</si>
  <si>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</si>
  <si>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</si>
  <si>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</si>
  <si>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</si>
  <si>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</si>
  <si>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</si>
  <si>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</si>
  <si>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</si>
  <si>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</si>
  <si>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</si>
  <si>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</si>
  <si>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</si>
  <si>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</si>
  <si>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</si>
  <si>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</si>
  <si>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</si>
  <si>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</si>
  <si>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</si>
  <si>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</si>
  <si>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</si>
  <si>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</si>
  <si>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</si>
  <si>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</si>
  <si>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</si>
  <si>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</si>
  <si>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</si>
  <si>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</si>
  <si>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</si>
  <si>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</si>
  <si>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</si>
  <si>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</si>
  <si>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</si>
  <si>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</si>
  <si>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</si>
  <si>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</si>
  <si>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</si>
  <si>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</si>
  <si>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</si>
  <si>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</si>
  <si>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</si>
  <si>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</si>
  <si>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</si>
  <si>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</si>
  <si>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</si>
  <si>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</si>
  <si>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</si>
  <si>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</si>
  <si>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</si>
  <si>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</si>
  <si>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</si>
  <si>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</si>
  <si>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</si>
  <si>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</si>
  <si>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</si>
  <si>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</si>
  <si>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</si>
  <si>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</si>
  <si>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</si>
  <si>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</si>
  <si>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</si>
  <si>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</si>
  <si>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</si>
  <si>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</si>
  <si>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</si>
  <si>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</si>
  <si>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</si>
  <si>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</si>
  <si>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</si>
  <si>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</si>
  <si>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</si>
  <si>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</si>
  <si>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</si>
  <si>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</si>
  <si>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</si>
  <si>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</si>
  <si>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</si>
  <si>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</si>
  <si>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</si>
  <si>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</si>
  <si>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</si>
  <si>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</si>
  <si>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</si>
  <si>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</si>
  <si>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</si>
  <si>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</si>
  <si>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</si>
  <si>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</si>
  <si>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</si>
  <si>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</si>
  <si>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</si>
  <si>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</si>
  <si>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</si>
  <si>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</si>
  <si>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</si>
  <si>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</si>
  <si>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</si>
  <si>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</si>
  <si>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</si>
  <si>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</si>
  <si>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</si>
  <si>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</si>
  <si>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</si>
  <si>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</si>
  <si>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</si>
  <si>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</si>
  <si>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</si>
  <si>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</si>
  <si>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</si>
  <si>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</si>
  <si>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</si>
  <si>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</si>
  <si>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</si>
  <si>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</si>
  <si>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</si>
  <si>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</si>
  <si>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</si>
  <si>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</si>
  <si>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</si>
  <si>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</si>
  <si>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</si>
  <si>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</si>
  <si>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</si>
  <si>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</si>
  <si>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</si>
  <si>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</si>
  <si>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</si>
  <si>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</si>
  <si>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</si>
  <si>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</si>
  <si>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</si>
  <si>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</si>
  <si>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</si>
  <si>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</si>
  <si>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</si>
  <si>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</si>
  <si>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</si>
  <si>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</si>
  <si>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</si>
  <si>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</si>
  <si>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</si>
  <si>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</si>
  <si>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</si>
  <si>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</si>
  <si>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</si>
  <si>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</si>
  <si>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</si>
  <si>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</si>
  <si>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</si>
  <si>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</si>
  <si>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</si>
  <si>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</si>
  <si>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</si>
  <si>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</si>
  <si>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</si>
  <si>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</si>
  <si>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</si>
  <si>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</si>
  <si>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</si>
  <si>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</si>
  <si>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</si>
  <si>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</si>
  <si>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</si>
  <si>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</si>
  <si>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</si>
  <si>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</si>
  <si>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</si>
  <si>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</si>
  <si>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</si>
  <si>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</si>
  <si>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</si>
  <si>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</si>
  <si>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</si>
  <si>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</si>
  <si>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</si>
  <si>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</si>
  <si>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</si>
  <si>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</si>
  <si>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</si>
  <si>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</si>
  <si>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</si>
  <si>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</si>
  <si>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</si>
  <si>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</si>
  <si>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</si>
  <si>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</si>
  <si>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</si>
  <si>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</si>
  <si>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</si>
  <si>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</si>
  <si>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</si>
  <si>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</si>
  <si>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</si>
  <si>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</si>
  <si>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</si>
  <si>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</si>
  <si>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</si>
  <si>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</si>
  <si>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</si>
  <si>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</si>
  <si>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</si>
  <si>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</si>
  <si>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</si>
  <si>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</si>
  <si>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</si>
  <si>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</si>
  <si>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</si>
  <si>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</si>
  <si>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</si>
  <si>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</si>
  <si>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</si>
  <si>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</si>
  <si>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</si>
  <si>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</si>
  <si>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</si>
  <si>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</si>
  <si>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</si>
  <si>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</si>
  <si>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</si>
  <si>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</si>
  <si>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</si>
  <si>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</si>
  <si>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</si>
  <si>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</si>
  <si>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</si>
  <si>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</si>
  <si>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</si>
  <si>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</si>
  <si>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</si>
  <si>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</si>
  <si>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</si>
  <si>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</si>
  <si>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</si>
  <si>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</si>
  <si>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</si>
  <si>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</si>
  <si>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</si>
  <si>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</si>
  <si>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</si>
  <si>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</si>
  <si>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</si>
  <si>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</si>
  <si>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</si>
  <si>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</si>
  <si>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</si>
  <si>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</si>
  <si>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</si>
  <si>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</si>
  <si>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</si>
  <si>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</si>
  <si>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</si>
  <si>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</si>
  <si>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</si>
  <si>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</si>
  <si>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</si>
  <si>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</si>
  <si>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</si>
  <si>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</si>
  <si>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</si>
  <si>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</si>
  <si>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</si>
  <si>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</si>
  <si>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</si>
  <si>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</si>
  <si>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</si>
  <si>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</si>
  <si>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</si>
  <si>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</si>
  <si>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</si>
  <si>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</si>
  <si>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</si>
  <si>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</si>
  <si>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</si>
  <si>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</si>
  <si>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</si>
  <si>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</si>
  <si>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</si>
  <si>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</si>
  <si>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</si>
  <si>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</si>
  <si>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</si>
  <si>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</si>
  <si>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</si>
  <si>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</si>
  <si>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</si>
  <si>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</si>
  <si>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</si>
  <si>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</si>
  <si>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</si>
  <si>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</si>
  <si>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</si>
  <si>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</si>
  <si>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</si>
  <si>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</si>
  <si>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</si>
  <si>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</si>
  <si>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</si>
  <si>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</si>
  <si>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</si>
  <si>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</si>
  <si>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</si>
  <si>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</si>
  <si>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</si>
  <si>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</si>
  <si>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</si>
  <si>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</si>
  <si>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</si>
  <si>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</si>
  <si>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</si>
  <si>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</si>
  <si>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</si>
  <si>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</si>
  <si>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</si>
  <si>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</si>
  <si>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</si>
  <si>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</si>
  <si>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</si>
  <si>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</si>
  <si>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</si>
  <si>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</si>
  <si>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</si>
  <si>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</si>
  <si>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</si>
  <si>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</si>
  <si>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</si>
  <si>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</si>
  <si>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</si>
  <si>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</si>
  <si>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</si>
  <si>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</si>
  <si>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</si>
  <si>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</si>
  <si>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</si>
  <si>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</si>
  <si>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</si>
  <si>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</si>
  <si>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</si>
  <si>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</si>
  <si>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</si>
  <si>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</si>
  <si>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</si>
  <si>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</si>
  <si>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</si>
  <si>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</si>
  <si>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</si>
  <si>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</si>
  <si>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</si>
  <si>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</si>
  <si>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</si>
  <si>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</si>
  <si>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</si>
  <si>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</si>
  <si>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</si>
  <si>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</si>
  <si>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</si>
  <si>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</si>
  <si>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</si>
  <si>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</si>
  <si>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</si>
  <si>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</si>
  <si>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</si>
  <si>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</si>
  <si>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</si>
  <si>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</si>
  <si>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</si>
  <si>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</si>
  <si>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</si>
  <si>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</si>
  <si>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</si>
  <si>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</si>
  <si>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</si>
  <si>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</si>
  <si>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</si>
  <si>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</si>
  <si>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</si>
  <si>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</si>
  <si>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</si>
  <si>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</si>
  <si>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</si>
  <si>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</si>
  <si>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</si>
  <si>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</si>
  <si>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</si>
  <si>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</si>
  <si>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</si>
  <si>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</si>
  <si>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</si>
  <si>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</si>
  <si>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</si>
  <si>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</si>
  <si>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</si>
  <si>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</si>
  <si>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</si>
  <si>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</si>
  <si>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</si>
  <si>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</si>
  <si>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</si>
  <si>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</si>
  <si>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</si>
  <si>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</si>
  <si>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</si>
  <si>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</si>
  <si>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</si>
  <si>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</si>
  <si>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</si>
  <si>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</si>
  <si>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</si>
  <si>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</si>
  <si>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</si>
  <si>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</si>
  <si>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</si>
  <si>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</si>
  <si>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</si>
  <si>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</si>
  <si>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</si>
  <si>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</si>
  <si>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</si>
  <si>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</si>
  <si>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</si>
  <si>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</si>
  <si>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</si>
  <si>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</si>
  <si>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</si>
  <si>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</si>
  <si>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</si>
  <si>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</si>
  <si>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</si>
  <si>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</si>
  <si>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</si>
  <si>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</si>
  <si>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</si>
  <si>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</si>
  <si>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</si>
  <si>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</si>
  <si>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</si>
  <si>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</si>
  <si>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</si>
  <si>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</si>
  <si>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</si>
  <si>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</si>
  <si>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</si>
  <si>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</si>
  <si>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</si>
  <si>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</si>
  <si>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</si>
  <si>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</si>
  <si>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</si>
  <si>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</si>
  <si>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</si>
  <si>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</si>
  <si>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</si>
  <si>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</si>
  <si>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</si>
  <si>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</si>
  <si>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</si>
  <si>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</si>
  <si>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</si>
  <si>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</si>
  <si>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</si>
  <si>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</si>
  <si>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</si>
  <si>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</si>
  <si>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</si>
  <si>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</si>
  <si>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</si>
  <si>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</si>
  <si>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</si>
  <si>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</si>
  <si>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</si>
  <si>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</si>
  <si>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</si>
  <si>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</si>
  <si>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</si>
  <si>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</si>
  <si>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</si>
  <si>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</si>
  <si>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</si>
  <si>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</si>
  <si>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</si>
  <si>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</si>
  <si>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</si>
  <si>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</si>
  <si>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</si>
  <si>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</si>
  <si>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</si>
  <si>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</si>
  <si>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</si>
  <si>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</si>
  <si>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</si>
  <si>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</si>
  <si>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</si>
  <si>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</si>
  <si>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</si>
  <si>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</si>
  <si>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</si>
  <si>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</si>
  <si>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</si>
  <si>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</si>
  <si>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</si>
  <si>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</si>
  <si>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</si>
  <si>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</si>
  <si>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</si>
  <si>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</si>
  <si>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</si>
  <si>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</si>
  <si>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</si>
  <si>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</si>
  <si>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</si>
  <si>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</si>
  <si>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</si>
  <si>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</si>
  <si>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</si>
  <si>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</si>
  <si>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</si>
  <si>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</si>
  <si>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</si>
  <si>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</si>
  <si>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</si>
  <si>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</si>
  <si>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</si>
  <si>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</si>
  <si>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</si>
  <si>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</si>
  <si>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</si>
  <si>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</si>
  <si>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</si>
  <si>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</si>
  <si>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</si>
  <si>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</si>
  <si>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</si>
  <si>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</si>
  <si>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</si>
  <si>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</si>
  <si>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</si>
  <si>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</si>
  <si>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</si>
  <si>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</si>
  <si>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</si>
  <si>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</si>
  <si>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</si>
  <si>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</si>
  <si>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</si>
  <si>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</si>
  <si>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</si>
  <si>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</si>
  <si>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</si>
  <si>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</si>
  <si>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</si>
  <si>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</si>
  <si>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</si>
  <si>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</si>
  <si>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</si>
  <si>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</si>
  <si>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</si>
  <si>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</si>
  <si>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</si>
  <si>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</si>
  <si>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</si>
  <si>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</si>
  <si>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</si>
  <si>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</si>
  <si>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</si>
  <si>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</si>
  <si>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</si>
  <si>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</si>
  <si>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</si>
  <si>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</si>
  <si>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</si>
  <si>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</si>
  <si>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</si>
  <si>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</si>
  <si>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</si>
  <si>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</si>
  <si>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</si>
  <si>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</si>
  <si>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</si>
  <si>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</si>
  <si>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</si>
  <si>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</si>
  <si>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</si>
  <si>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</si>
  <si>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</si>
  <si>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</si>
  <si>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</si>
  <si>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</si>
  <si>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</si>
  <si>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</si>
  <si>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</si>
  <si>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</si>
  <si>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</si>
  <si>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</si>
  <si>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</si>
  <si>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</si>
  <si>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</si>
  <si>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</si>
  <si>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</si>
  <si>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</si>
  <si>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</si>
  <si>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</si>
  <si>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</si>
  <si>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</si>
  <si>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</si>
  <si>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</si>
  <si>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</si>
  <si>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</si>
  <si>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</si>
  <si>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</si>
  <si>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</si>
  <si>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</si>
  <si>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</si>
  <si>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</si>
  <si>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</si>
  <si>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</si>
  <si>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</si>
  <si>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</si>
  <si>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</si>
  <si>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</si>
  <si>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</si>
  <si>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</si>
  <si>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</si>
  <si>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</si>
  <si>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</si>
  <si>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</si>
  <si>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</si>
  <si>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</si>
  <si>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</si>
  <si>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</si>
  <si>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</si>
  <si>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</si>
  <si>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</si>
  <si>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</si>
  <si>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</si>
  <si>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</si>
  <si>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</si>
  <si>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</si>
  <si>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</si>
  <si>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</si>
  <si>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</si>
  <si>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</si>
  <si>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</si>
  <si>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</si>
  <si>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</si>
  <si>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</si>
  <si>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</si>
  <si>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</si>
  <si>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</si>
  <si>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</si>
  <si>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</si>
  <si>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</si>
  <si>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</si>
  <si>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</si>
  <si>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</si>
  <si>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</si>
  <si>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</si>
  <si>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</si>
  <si>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</si>
  <si>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</si>
  <si>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</si>
  <si>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</si>
  <si>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</si>
  <si>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</si>
  <si>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</si>
  <si>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</si>
  <si>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</si>
  <si>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</si>
  <si>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</si>
  <si>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</si>
  <si>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</si>
  <si>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</si>
  <si>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</si>
  <si>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</si>
  <si>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</si>
  <si>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</si>
  <si>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</si>
  <si>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</si>
  <si>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</si>
  <si>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</si>
  <si>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</si>
  <si>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</si>
  <si>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</si>
  <si>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</si>
  <si>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</si>
  <si>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</si>
  <si>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</si>
  <si>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</si>
  <si>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</si>
  <si>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</si>
  <si>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</si>
  <si>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</si>
  <si>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</si>
  <si>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</si>
  <si>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</si>
  <si>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</si>
  <si>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</si>
  <si>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</si>
  <si>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</si>
  <si>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</si>
  <si>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</si>
  <si>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</si>
  <si>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</si>
  <si>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</si>
  <si>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</si>
  <si>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</si>
  <si>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</si>
  <si>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</si>
  <si>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</si>
  <si>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</si>
  <si>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</si>
  <si>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</si>
  <si>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</si>
  <si>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</si>
  <si>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</si>
  <si>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</si>
  <si>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</si>
  <si>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</si>
  <si>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</si>
  <si>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</si>
  <si>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</si>
  <si>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</si>
  <si>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</si>
  <si>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</si>
  <si>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</si>
  <si>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</si>
  <si>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</si>
  <si>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</si>
  <si>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</si>
  <si>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</si>
  <si>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</si>
  <si>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</si>
  <si>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</si>
  <si>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</si>
  <si>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</si>
  <si>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</si>
  <si>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</si>
  <si>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</si>
  <si>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</si>
  <si>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</si>
  <si>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</si>
  <si>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</si>
  <si>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</si>
  <si>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</si>
  <si>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</si>
  <si>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</si>
  <si>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</si>
  <si>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</si>
  <si>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</si>
  <si>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</si>
  <si>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</si>
  <si>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</si>
  <si>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</si>
  <si>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</si>
  <si>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</si>
  <si>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</si>
  <si>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</si>
  <si>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</si>
  <si>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</si>
  <si>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</si>
  <si>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</si>
  <si>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</si>
  <si>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</si>
  <si>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</si>
  <si>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</si>
  <si>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</si>
  <si>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</si>
  <si>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</si>
  <si>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</si>
  <si>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</si>
  <si>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</si>
  <si>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</si>
  <si>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</si>
  <si>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</si>
  <si>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</si>
  <si>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</si>
  <si>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</si>
  <si>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</si>
  <si>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</si>
  <si>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</si>
  <si>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</si>
  <si>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</si>
  <si>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</si>
  <si>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</si>
  <si>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</si>
  <si>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</si>
  <si>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</si>
  <si>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</si>
  <si>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</si>
  <si>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</si>
  <si>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</si>
  <si>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</si>
  <si>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</si>
  <si>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</si>
  <si>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</si>
  <si>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</si>
  <si>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</si>
  <si>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</si>
  <si>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</si>
  <si>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</si>
  <si>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</si>
  <si>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</si>
  <si>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</si>
  <si>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</si>
  <si>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</si>
  <si>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</si>
  <si>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</si>
  <si>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</si>
  <si>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</si>
  <si>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</si>
  <si>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</si>
  <si>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</si>
  <si>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</si>
  <si>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</si>
  <si>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</si>
  <si>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</si>
  <si>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</si>
  <si>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</si>
  <si>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</si>
  <si>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</si>
  <si>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</si>
  <si>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</si>
  <si>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</si>
  <si>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</si>
  <si>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</si>
  <si>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</si>
  <si>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</si>
  <si>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</si>
  <si>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</si>
  <si>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</si>
  <si>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</si>
  <si>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</si>
  <si>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</si>
  <si>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</si>
  <si>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</si>
  <si>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</si>
  <si>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</si>
  <si>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</si>
  <si>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</si>
  <si>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</si>
  <si>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</si>
  <si>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</si>
  <si>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</si>
  <si>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</si>
  <si>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</si>
  <si>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</si>
  <si>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</si>
  <si>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</si>
  <si>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</si>
  <si>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</si>
  <si>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</si>
  <si>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</si>
  <si>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</si>
  <si>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</si>
  <si>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</si>
  <si>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</si>
  <si>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</si>
  <si>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</si>
  <si>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</si>
  <si>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</si>
  <si>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</si>
  <si>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</si>
  <si>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</si>
  <si>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</si>
  <si>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</si>
  <si>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</si>
  <si>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</si>
  <si>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</si>
  <si>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</si>
  <si>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</si>
  <si>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</si>
  <si>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</si>
  <si>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</si>
  <si>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</si>
  <si>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</si>
  <si>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</si>
  <si>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</si>
  <si>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</si>
  <si>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</si>
  <si>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</si>
  <si>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</si>
  <si>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</si>
  <si>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</si>
  <si>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</si>
  <si>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</si>
  <si>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</si>
  <si>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</si>
  <si>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</si>
  <si>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</si>
  <si>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</si>
  <si>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</si>
  <si>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</si>
  <si>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</si>
  <si>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</si>
  <si>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</si>
  <si>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</si>
  <si>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</si>
  <si>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</si>
  <si>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</si>
  <si>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</si>
  <si>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</si>
  <si>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</si>
  <si>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</si>
  <si>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</si>
  <si>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</si>
  <si>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</si>
  <si>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</si>
  <si>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</si>
  <si>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</si>
  <si>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</si>
  <si>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</si>
  <si>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</si>
  <si>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</si>
  <si>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</si>
  <si>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</si>
  <si>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</si>
  <si>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</si>
  <si>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</si>
  <si>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</si>
  <si>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</si>
  <si>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</si>
  <si>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</si>
  <si>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</si>
  <si>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</si>
  <si>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</si>
  <si>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</si>
  <si>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</si>
  <si>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</si>
  <si>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</si>
  <si>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</si>
  <si>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</si>
  <si>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</si>
  <si>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</si>
  <si>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</si>
  <si>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</si>
  <si>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</si>
  <si>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</si>
  <si>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</si>
  <si>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</si>
  <si>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</si>
  <si>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</si>
  <si>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</si>
  <si>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</si>
  <si>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</si>
  <si>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</si>
  <si>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</si>
  <si>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</si>
  <si>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</si>
  <si>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</si>
  <si>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</si>
  <si>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</si>
  <si>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</si>
  <si>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</si>
  <si>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</si>
  <si>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</si>
  <si>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</si>
  <si>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</si>
  <si>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</si>
  <si>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</si>
  <si>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</si>
  <si>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</si>
  <si>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</si>
  <si>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</si>
  <si>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</si>
  <si>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</si>
  <si>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</si>
  <si>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</si>
  <si>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</si>
  <si>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</si>
  <si>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</si>
  <si>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</si>
  <si>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</si>
  <si>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</si>
  <si>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</si>
  <si>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</si>
  <si>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</si>
  <si>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</si>
  <si>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</si>
  <si>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</si>
  <si>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</si>
  <si>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</si>
  <si>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</si>
  <si>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</si>
  <si>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</si>
  <si>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</si>
  <si>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</si>
  <si>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</si>
  <si>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</si>
  <si>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</si>
  <si>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</si>
  <si>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</si>
  <si>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</si>
  <si>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</si>
  <si>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</si>
  <si>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</si>
  <si>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</si>
  <si>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</si>
  <si>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</si>
  <si>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</si>
  <si>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</si>
  <si>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</si>
  <si>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</si>
  <si>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</si>
  <si>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</si>
  <si>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</si>
  <si>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</si>
  <si>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</si>
  <si>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</si>
  <si>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</si>
  <si>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</si>
  <si>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</si>
  <si>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</si>
  <si>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</si>
  <si>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</si>
  <si>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</si>
  <si>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</si>
  <si>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</si>
  <si>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</si>
  <si>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</si>
  <si>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</si>
  <si>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</si>
  <si>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</si>
  <si>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</si>
  <si>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</si>
  <si>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</si>
  <si>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</si>
  <si>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</si>
  <si>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</si>
  <si>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</si>
  <si>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</si>
  <si>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</si>
  <si>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</si>
  <si>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</si>
  <si>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</si>
  <si>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</si>
  <si>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</si>
  <si>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</si>
  <si>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</si>
  <si>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</si>
  <si>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</si>
  <si>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</si>
  <si>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</si>
  <si>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</si>
  <si>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</si>
  <si>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</si>
  <si>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</si>
  <si>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</si>
  <si>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</si>
  <si>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</si>
  <si>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</si>
  <si>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</si>
  <si>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</si>
  <si>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</si>
  <si>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</si>
  <si>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</si>
  <si>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</si>
  <si>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</si>
  <si>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</si>
  <si>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</si>
  <si>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</si>
  <si>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</si>
  <si>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</si>
  <si>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</si>
  <si>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</si>
  <si>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</si>
  <si>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</si>
  <si>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</si>
  <si>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</si>
  <si>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</si>
  <si>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</si>
  <si>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</si>
  <si>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</si>
  <si>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</si>
  <si>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</si>
  <si>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</si>
  <si>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</si>
  <si>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</si>
  <si>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</si>
  <si>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</si>
  <si>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</si>
  <si>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</si>
  <si>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</si>
  <si>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</si>
  <si>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</si>
  <si>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</si>
  <si>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</si>
  <si>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</si>
  <si>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</si>
  <si>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</si>
  <si>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</si>
  <si>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</si>
  <si>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</si>
  <si>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</si>
  <si>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</si>
  <si>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</si>
  <si>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</si>
  <si>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</si>
  <si>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</si>
  <si>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</si>
  <si>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</si>
  <si>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</si>
  <si>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</si>
  <si>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</si>
  <si>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</si>
  <si>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</si>
  <si>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</si>
  <si>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</si>
  <si>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</si>
  <si>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</si>
  <si>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</si>
  <si>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</si>
  <si>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</si>
  <si>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</si>
  <si>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</si>
  <si>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</si>
  <si>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</si>
  <si>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</si>
  <si>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</si>
  <si>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</si>
  <si>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</si>
  <si>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</si>
  <si>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</si>
  <si>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</si>
  <si>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</si>
  <si>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</si>
  <si>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</si>
  <si>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</si>
  <si>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</si>
  <si>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</si>
  <si>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</si>
  <si>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</si>
  <si>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</si>
  <si>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</si>
  <si>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</si>
  <si>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</si>
  <si>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</si>
  <si>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</si>
  <si>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</si>
  <si>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</si>
  <si>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</si>
  <si>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</si>
  <si>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</si>
  <si>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</si>
  <si>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</si>
  <si>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</si>
  <si>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</si>
  <si>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</si>
  <si>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</si>
  <si>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</si>
  <si>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</si>
  <si>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</si>
  <si>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</si>
  <si>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</si>
  <si>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</si>
  <si>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</si>
  <si>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</si>
  <si>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</si>
  <si>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</si>
  <si>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</si>
  <si>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</si>
  <si>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</si>
  <si>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</si>
  <si>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</si>
  <si>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</si>
  <si>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</si>
  <si>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</si>
  <si>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</si>
  <si>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</si>
  <si>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</si>
  <si>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</si>
  <si>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</si>
  <si>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</si>
  <si>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</si>
  <si>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</si>
  <si>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</si>
  <si>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</si>
  <si>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</si>
  <si>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</si>
  <si>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</si>
  <si>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</si>
  <si>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</si>
  <si>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</si>
  <si>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</si>
  <si>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</si>
  <si>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</si>
  <si>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</si>
  <si>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</si>
  <si>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</si>
  <si>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</si>
  <si>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</si>
  <si>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</si>
  <si>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</si>
  <si>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</si>
  <si>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</si>
  <si>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</si>
  <si>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</si>
  <si>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</si>
  <si>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</si>
  <si>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</si>
  <si>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</si>
  <si>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</si>
  <si>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</si>
  <si>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</si>
  <si>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</si>
  <si>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</si>
  <si>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</si>
  <si>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</si>
  <si>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</si>
  <si>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</si>
  <si>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</si>
  <si>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</si>
  <si>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</si>
  <si>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</si>
  <si>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</si>
  <si>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</si>
  <si>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</si>
  <si>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</si>
  <si>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</si>
  <si>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</si>
  <si>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</si>
  <si>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</si>
  <si>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</si>
  <si>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</si>
  <si>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</si>
  <si>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</si>
  <si>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</si>
  <si>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</si>
  <si>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</si>
  <si>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</si>
  <si>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</si>
  <si>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</si>
  <si>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</si>
  <si>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</si>
  <si>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</si>
  <si>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</si>
  <si>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</si>
  <si>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</si>
  <si>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</si>
  <si>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</si>
  <si>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</si>
  <si>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</si>
  <si>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</si>
  <si>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</si>
  <si>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</si>
  <si>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</si>
  <si>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</si>
  <si>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</si>
  <si>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</si>
  <si>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</si>
  <si>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</si>
  <si>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</si>
  <si>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</si>
  <si>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</si>
  <si>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</si>
  <si>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</si>
  <si>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</si>
  <si>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</si>
  <si>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</si>
  <si>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</si>
  <si>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</si>
  <si>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</si>
  <si>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</si>
  <si>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</si>
  <si>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</si>
  <si>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</si>
  <si>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</si>
  <si>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</si>
  <si>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</si>
  <si>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</si>
  <si>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</si>
  <si>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</si>
  <si>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</si>
  <si>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</si>
  <si>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</si>
  <si>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</si>
  <si>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</si>
  <si>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</si>
  <si>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</si>
  <si>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</si>
  <si>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</si>
  <si>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</si>
  <si>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</si>
  <si>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</si>
  <si>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</si>
  <si>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</si>
  <si>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</si>
  <si>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</si>
  <si>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</si>
  <si>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</si>
  <si>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</si>
  <si>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</si>
  <si>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</si>
  <si>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</si>
  <si>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</si>
  <si>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</si>
  <si>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</si>
  <si>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</si>
  <si>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</si>
  <si>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</si>
  <si>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</si>
  <si>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</si>
  <si>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</si>
  <si>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</si>
  <si>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</si>
  <si>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</si>
  <si>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</si>
  <si>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</si>
  <si>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</si>
  <si>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</si>
  <si>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</si>
  <si>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</si>
  <si>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</si>
  <si>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</si>
  <si>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</si>
  <si>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</si>
  <si>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</si>
  <si>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</si>
  <si>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</si>
  <si>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</si>
  <si>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</si>
  <si>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</si>
  <si>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</si>
  <si>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</si>
  <si>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</si>
  <si>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</si>
  <si>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</si>
  <si>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</si>
  <si>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</si>
  <si>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</si>
  <si>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</si>
  <si>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</si>
  <si>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</si>
  <si>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</si>
  <si>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</si>
  <si>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</si>
  <si>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</si>
  <si>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</si>
  <si>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</si>
  <si>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</si>
  <si>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</si>
  <si>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</si>
  <si>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</si>
  <si>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</si>
  <si>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</si>
  <si>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</si>
  <si>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</si>
  <si>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</si>
  <si>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</si>
  <si>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</si>
  <si>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</si>
  <si>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</si>
  <si>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</si>
  <si>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</si>
  <si>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</si>
  <si>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</si>
  <si>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</si>
  <si>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</si>
  <si>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</si>
  <si>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</si>
  <si>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</si>
  <si>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</si>
  <si>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</si>
  <si>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</si>
  <si>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</si>
  <si>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</si>
  <si>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</si>
  <si>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</si>
  <si>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</si>
  <si>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</si>
  <si>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</si>
  <si>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</si>
  <si>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</si>
  <si>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</si>
  <si>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</si>
  <si>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</si>
  <si>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</si>
  <si>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</si>
  <si>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</si>
  <si>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</si>
  <si>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</si>
  <si>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</si>
  <si>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</si>
  <si>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</si>
  <si>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</si>
  <si>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</si>
  <si>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</si>
  <si>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</si>
  <si>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</si>
  <si>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</si>
  <si>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</si>
  <si>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</si>
  <si>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</si>
  <si>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</si>
  <si>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</si>
  <si>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</si>
  <si>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</si>
  <si>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</si>
  <si>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</si>
  <si>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</si>
  <si>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</si>
  <si>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</si>
  <si>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</si>
  <si>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</si>
  <si>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</si>
  <si>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</si>
  <si>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</si>
  <si>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</si>
  <si>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</si>
  <si>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</si>
  <si>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</si>
  <si>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</si>
  <si>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</si>
  <si>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</si>
  <si>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</si>
  <si>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</si>
  <si>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</si>
  <si>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</si>
  <si>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</si>
  <si>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</si>
  <si>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</si>
  <si>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</si>
  <si>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</si>
  <si>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</si>
  <si>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</si>
  <si>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</si>
  <si>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</si>
  <si>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</si>
  <si>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</si>
  <si>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</si>
  <si>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</si>
  <si>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</si>
  <si>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</si>
  <si>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</si>
  <si>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</si>
  <si>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</si>
  <si>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</si>
  <si>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</si>
  <si>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</si>
  <si>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</si>
  <si>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</si>
  <si>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</si>
  <si>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</si>
  <si>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</si>
  <si>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</si>
  <si>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</si>
  <si>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</si>
  <si>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</si>
  <si>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</si>
  <si>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</si>
  <si>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</si>
  <si>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</si>
  <si>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</si>
  <si>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</si>
  <si>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</si>
  <si>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</si>
  <si>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</si>
  <si>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</si>
  <si>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</si>
  <si>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</si>
  <si>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</si>
  <si>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</si>
  <si>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</si>
  <si>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</si>
  <si>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</si>
  <si>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</si>
  <si>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</si>
  <si>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</si>
  <si>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</si>
  <si>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</si>
  <si>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</si>
  <si>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</si>
  <si>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</si>
  <si>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</si>
  <si>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</si>
  <si>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</si>
  <si>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</si>
  <si>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</si>
  <si>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</si>
  <si>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</si>
  <si>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</si>
  <si>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</si>
  <si>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</si>
  <si>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</si>
  <si>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</si>
  <si>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</si>
  <si>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</si>
  <si>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</si>
  <si>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</si>
  <si>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</si>
  <si>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</si>
  <si>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</si>
  <si>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</si>
  <si>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</si>
  <si>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</si>
  <si>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</si>
  <si>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</si>
  <si>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</si>
  <si>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</si>
  <si>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</si>
  <si>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</si>
  <si>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</si>
  <si>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</si>
  <si>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</si>
  <si>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</si>
  <si>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</si>
  <si>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</si>
  <si>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</si>
  <si>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</si>
  <si>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</si>
  <si>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</si>
  <si>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</si>
  <si>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</si>
  <si>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</si>
  <si>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</si>
  <si>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</si>
  <si>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</si>
  <si>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</si>
  <si>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</si>
  <si>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</si>
  <si>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</si>
  <si>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</si>
  <si>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</si>
  <si>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</si>
  <si>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</si>
  <si>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</si>
  <si>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</si>
  <si>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</si>
  <si>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</si>
  <si>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</si>
  <si>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</si>
  <si>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</si>
  <si>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</si>
  <si>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</si>
  <si>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</si>
  <si>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</si>
  <si>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</si>
  <si>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</si>
  <si>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</si>
  <si>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</si>
  <si>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</si>
  <si>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</si>
  <si>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</si>
  <si>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</si>
  <si>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</si>
  <si>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</si>
  <si>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</si>
  <si>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</si>
  <si>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</si>
  <si>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</si>
  <si>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</si>
  <si>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</si>
  <si>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</si>
  <si>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</si>
  <si>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</si>
  <si>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</si>
  <si>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</si>
  <si>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</si>
  <si>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</si>
  <si>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</si>
  <si>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</si>
  <si>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</si>
  <si>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</si>
  <si>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</si>
  <si>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</si>
  <si>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</si>
  <si>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</si>
  <si>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</si>
  <si>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</si>
  <si>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</si>
  <si>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</si>
  <si>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</si>
  <si>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</si>
  <si>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</si>
  <si>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</si>
  <si>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</si>
  <si>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</si>
  <si>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</si>
  <si>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</si>
  <si>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</si>
  <si>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</si>
  <si>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</si>
  <si>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</si>
  <si>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</si>
  <si>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</si>
  <si>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</si>
  <si>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</si>
  <si>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</si>
  <si>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</si>
  <si>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</si>
  <si>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</si>
  <si>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</si>
  <si>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</si>
  <si>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</si>
  <si>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</si>
  <si>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</si>
  <si>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</si>
  <si>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</si>
  <si>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</si>
  <si>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</si>
  <si>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</si>
  <si>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</si>
  <si>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</si>
  <si>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</si>
  <si>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</si>
  <si>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</si>
  <si>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</si>
  <si>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</si>
  <si>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</si>
  <si>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</si>
  <si>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</si>
  <si>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</si>
  <si>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</si>
  <si>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</si>
  <si>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</si>
  <si>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</si>
  <si>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</si>
  <si>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</si>
  <si>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</si>
  <si>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</si>
  <si>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</si>
  <si>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</si>
  <si>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</si>
  <si>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</si>
  <si>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</si>
  <si>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</si>
  <si>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</si>
  <si>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</si>
  <si>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</si>
  <si>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</si>
  <si>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</si>
  <si>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</si>
  <si>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</si>
  <si>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</si>
  <si>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</si>
  <si>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</si>
  <si>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</si>
  <si>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</si>
  <si>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</si>
  <si>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</si>
  <si>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</si>
  <si>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</si>
  <si>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</si>
  <si>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</si>
  <si>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</si>
  <si>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</si>
  <si>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</si>
  <si>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</si>
  <si>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</si>
  <si>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</si>
  <si>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</si>
  <si>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</si>
  <si>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</si>
  <si>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</si>
  <si>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</si>
  <si>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</si>
  <si>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</si>
  <si>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</si>
  <si>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</si>
  <si>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</si>
  <si>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</si>
  <si>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</si>
  <si>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</si>
  <si>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</si>
  <si>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</si>
  <si>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</si>
  <si>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</si>
  <si>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</si>
  <si>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</si>
  <si>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</si>
  <si>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</si>
  <si>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</si>
  <si>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</si>
  <si>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</si>
  <si>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</si>
  <si>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</si>
  <si>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</si>
  <si>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</si>
  <si>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</si>
  <si>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</si>
  <si>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</si>
  <si>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</si>
  <si>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</si>
  <si>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</si>
  <si>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</si>
  <si>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</si>
  <si>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</si>
  <si>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</si>
  <si>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</si>
  <si>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</si>
  <si>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</si>
  <si>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</si>
  <si>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</si>
  <si>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</si>
  <si>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</si>
  <si>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</si>
  <si>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</si>
  <si>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</si>
  <si>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</si>
  <si>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</si>
  <si>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</si>
  <si>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</si>
  <si>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</si>
  <si>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</si>
  <si>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</si>
  <si>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</si>
  <si>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</si>
  <si>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</si>
  <si>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</si>
  <si>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</si>
  <si>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</si>
  <si>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</si>
  <si>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</si>
  <si>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</si>
  <si>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</si>
  <si>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</si>
  <si>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</si>
  <si>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</si>
  <si>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</si>
  <si>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</si>
  <si>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</si>
  <si>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</si>
  <si>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</si>
  <si>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</si>
  <si>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</si>
  <si>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</si>
  <si>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</si>
  <si>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</si>
  <si>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</si>
  <si>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</si>
  <si>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</si>
  <si>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</si>
  <si>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</si>
  <si>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</si>
  <si>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</si>
  <si>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</si>
  <si>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</si>
  <si>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</si>
  <si>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</si>
  <si>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</si>
  <si>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</si>
  <si>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</si>
  <si>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</si>
  <si>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</si>
  <si>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</si>
  <si>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</si>
  <si>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</si>
  <si>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</si>
  <si>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</si>
  <si>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</si>
  <si>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</si>
  <si>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</si>
  <si>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</si>
  <si>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</si>
  <si>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</si>
  <si>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</si>
  <si>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</si>
  <si>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</si>
  <si>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</si>
  <si>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</si>
  <si>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</si>
  <si>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</si>
  <si>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</si>
  <si>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</si>
  <si>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</si>
  <si>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</si>
  <si>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</si>
  <si>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</si>
  <si>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</si>
  <si>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</si>
  <si>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</si>
  <si>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</si>
  <si>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</si>
  <si>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</si>
  <si>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</si>
  <si>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</si>
  <si>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</si>
  <si>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</si>
  <si>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</si>
  <si>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</si>
  <si>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</si>
  <si>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</si>
  <si>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</si>
  <si>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</si>
  <si>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</si>
  <si>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</si>
  <si>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</si>
  <si>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</si>
  <si>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</si>
  <si>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</si>
  <si>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</si>
  <si>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</si>
  <si>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</si>
  <si>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</si>
  <si>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</si>
  <si>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</si>
  <si>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</si>
  <si>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</si>
  <si>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</si>
  <si>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</si>
  <si>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</si>
  <si>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</si>
  <si>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</si>
  <si>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</si>
  <si>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</si>
  <si>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</si>
  <si>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</si>
  <si>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</si>
  <si>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</si>
  <si>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</si>
  <si>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</si>
  <si>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</si>
  <si>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</si>
  <si>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</si>
  <si>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</si>
  <si>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</si>
  <si>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</si>
  <si>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</si>
  <si>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</si>
  <si>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</si>
  <si>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</si>
  <si>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</si>
  <si>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</si>
  <si>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</si>
  <si>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</si>
  <si>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</si>
  <si>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</si>
  <si>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</si>
  <si>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</si>
  <si>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</si>
  <si>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</si>
  <si>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</si>
  <si>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</si>
  <si>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</si>
  <si>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</si>
  <si>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</si>
  <si>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</si>
  <si>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</si>
  <si>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</si>
  <si>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</si>
  <si>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</si>
  <si>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</si>
  <si>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</si>
  <si>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</si>
  <si>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</si>
  <si>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</si>
  <si>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</si>
  <si>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</si>
  <si>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</si>
  <si>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</si>
  <si>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</si>
  <si>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</si>
  <si>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</si>
  <si>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</si>
  <si>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</si>
  <si>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</si>
  <si>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</si>
  <si>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</si>
  <si>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</si>
  <si>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</si>
  <si>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</si>
  <si>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</si>
  <si>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</si>
  <si>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</si>
  <si>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</si>
  <si>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</si>
  <si>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</si>
  <si>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</si>
  <si>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</si>
  <si>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</si>
  <si>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</si>
  <si>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</si>
  <si>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</si>
  <si>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</si>
  <si>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</si>
  <si>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</si>
  <si>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</si>
  <si>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</si>
  <si>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</si>
  <si>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</si>
  <si>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</si>
  <si>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</si>
  <si>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</si>
  <si>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</si>
  <si>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</si>
  <si>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</si>
  <si>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</si>
  <si>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</si>
  <si>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</si>
  <si>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</si>
  <si>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</si>
  <si>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</si>
  <si>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</si>
  <si>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</si>
  <si>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</si>
  <si>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</si>
  <si>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</si>
  <si>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</si>
  <si>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</si>
  <si>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</si>
  <si>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</si>
  <si>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</si>
  <si>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</si>
  <si>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</si>
  <si>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</si>
  <si>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</si>
  <si>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</si>
  <si>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</si>
  <si>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</si>
  <si>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</si>
  <si>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</si>
  <si>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</si>
  <si>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</si>
  <si>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</si>
  <si>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</si>
  <si>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</si>
  <si>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</si>
  <si>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</si>
  <si>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</si>
  <si>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</si>
  <si>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</si>
  <si>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</si>
  <si>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</si>
  <si>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</si>
  <si>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</si>
  <si>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</si>
  <si>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</si>
  <si>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</si>
  <si>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</si>
  <si>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</si>
  <si>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</si>
  <si>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</si>
  <si>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</si>
  <si>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</si>
  <si>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</si>
  <si>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</si>
  <si>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</si>
  <si>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</si>
  <si>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</si>
  <si>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</si>
  <si>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</si>
  <si>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</si>
  <si>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</si>
  <si>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</si>
  <si>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</si>
  <si>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</si>
  <si>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</si>
  <si>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</si>
  <si>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</si>
  <si>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</si>
  <si>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</si>
  <si>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</si>
  <si>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</si>
  <si>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</si>
  <si>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</si>
  <si>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</si>
  <si>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</si>
  <si>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</si>
  <si>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</si>
  <si>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</si>
  <si>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</si>
  <si>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</si>
  <si>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</si>
  <si>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</si>
  <si>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</si>
  <si>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</si>
  <si>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</si>
  <si>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</si>
  <si>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</si>
  <si>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</si>
  <si>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</si>
  <si>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</si>
  <si>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</si>
  <si>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</si>
  <si>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</si>
  <si>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</si>
  <si>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</si>
  <si>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</si>
  <si>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</si>
  <si>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</si>
  <si>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</si>
  <si>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</si>
  <si>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</si>
  <si>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</si>
  <si>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</si>
  <si>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</si>
  <si>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</si>
  <si>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</si>
  <si>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</si>
  <si>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</si>
  <si>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</si>
  <si>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</si>
  <si>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</si>
  <si>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</si>
  <si>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</si>
  <si>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</si>
  <si>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</si>
  <si>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</si>
  <si>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</si>
  <si>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</si>
  <si>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</si>
  <si>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</si>
  <si>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</si>
  <si>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</si>
  <si>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</si>
  <si>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</si>
  <si>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</si>
  <si>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</si>
  <si>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</si>
  <si>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</si>
  <si>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</si>
  <si>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</si>
  <si>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</si>
  <si>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</si>
  <si>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</si>
  <si>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</si>
  <si>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</si>
  <si>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</si>
  <si>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</si>
  <si>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</si>
  <si>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</si>
  <si>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</si>
  <si>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</si>
  <si>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</si>
  <si>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</si>
  <si>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</si>
  <si>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</si>
  <si>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</si>
  <si>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</si>
  <si>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</si>
  <si>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</si>
  <si>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</si>
  <si>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</si>
  <si>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</si>
  <si>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</si>
  <si>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</si>
  <si>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</si>
  <si>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</si>
  <si>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</si>
  <si>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</si>
  <si>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</si>
  <si>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</si>
  <si>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</si>
  <si>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</si>
  <si>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</si>
  <si>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</si>
  <si>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</si>
  <si>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</si>
  <si>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</si>
  <si>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</si>
  <si>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</si>
  <si>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</si>
  <si>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</si>
  <si>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</si>
  <si>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</si>
  <si>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</si>
  <si>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</si>
  <si>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</si>
  <si>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</si>
  <si>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</si>
  <si>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</si>
  <si>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</si>
  <si>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</si>
  <si>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</si>
  <si>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</si>
  <si>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</si>
  <si>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</si>
  <si>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</si>
  <si>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</si>
  <si>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</si>
  <si>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</si>
  <si>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</si>
  <si>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</si>
  <si>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</si>
  <si>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</si>
  <si>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</si>
  <si>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</si>
  <si>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</si>
  <si>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</si>
  <si>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</si>
  <si>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</si>
  <si>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</si>
  <si>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</si>
  <si>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</si>
  <si>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</si>
  <si>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</si>
  <si>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</si>
  <si>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</si>
  <si>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</si>
  <si>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</si>
  <si>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</si>
  <si>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</si>
  <si>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</si>
  <si>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</si>
  <si>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</si>
  <si>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</si>
  <si>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</si>
  <si>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</si>
  <si>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</si>
  <si>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</si>
  <si>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</si>
  <si>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</si>
  <si>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</si>
  <si>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</si>
  <si>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</si>
  <si>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</si>
  <si>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</si>
  <si>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</si>
  <si>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</si>
  <si>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</si>
  <si>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</si>
  <si>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</si>
  <si>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</si>
  <si>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</si>
  <si>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</si>
  <si>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</si>
  <si>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</si>
  <si>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</si>
  <si>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</si>
  <si>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</si>
  <si>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</si>
  <si>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</si>
  <si>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</si>
  <si>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</si>
  <si>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</si>
  <si>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</si>
  <si>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</si>
  <si>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</si>
  <si>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</si>
  <si>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</si>
  <si>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</si>
  <si>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</si>
  <si>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</si>
  <si>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</si>
  <si>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</si>
  <si>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</si>
  <si>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</si>
  <si>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</si>
  <si>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</si>
  <si>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</si>
  <si>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</si>
  <si>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</si>
  <si>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</si>
  <si>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</si>
  <si>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</si>
  <si>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</si>
  <si>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</si>
  <si>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</si>
  <si>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</si>
  <si>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</si>
  <si>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</si>
  <si>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</si>
  <si>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</si>
  <si>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</si>
  <si>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</si>
  <si>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</si>
  <si>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</si>
  <si>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</si>
  <si>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</si>
  <si>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</si>
  <si>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</si>
  <si>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</si>
  <si>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</si>
  <si>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</si>
  <si>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</si>
  <si>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</si>
  <si>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</si>
  <si>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</si>
  <si>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</si>
  <si>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</si>
  <si>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</si>
  <si>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</si>
  <si>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</si>
  <si>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</si>
  <si>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</si>
  <si>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</si>
  <si>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</si>
  <si>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</si>
  <si>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</si>
  <si>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</si>
  <si>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</si>
  <si>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</si>
  <si>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</si>
  <si>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</si>
  <si>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</si>
  <si>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</si>
  <si>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</si>
  <si>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</si>
  <si>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</si>
  <si>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</si>
  <si>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</si>
  <si>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</si>
  <si>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</si>
  <si>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</si>
  <si>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</si>
  <si>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</si>
  <si>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</si>
  <si>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</si>
  <si>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</si>
  <si>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</si>
  <si>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</si>
  <si>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</si>
  <si>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</si>
  <si>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</si>
  <si>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</si>
  <si>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</si>
  <si>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</si>
  <si>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</si>
  <si>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</si>
  <si>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</si>
  <si>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</si>
  <si>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</si>
  <si>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</si>
  <si>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</si>
  <si>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</si>
  <si>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</si>
  <si>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</si>
  <si>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</si>
  <si>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</si>
  <si>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</si>
  <si>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</si>
  <si>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</si>
  <si>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</si>
  <si>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</si>
  <si>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</si>
  <si>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</si>
  <si>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</si>
  <si>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</si>
  <si>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</si>
  <si>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</si>
  <si>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</si>
  <si>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</si>
  <si>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</si>
  <si>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</si>
  <si>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</si>
  <si>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</si>
  <si>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</si>
  <si>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</si>
  <si>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</si>
  <si>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</si>
  <si>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</si>
  <si>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</si>
  <si>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</si>
  <si>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</si>
  <si>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</si>
  <si>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</si>
  <si>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</si>
  <si>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</si>
  <si>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</si>
  <si>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</si>
  <si>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</si>
  <si>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</si>
  <si>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</si>
  <si>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</si>
  <si>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</si>
  <si>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</si>
  <si>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</si>
  <si>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</si>
  <si>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</si>
  <si>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</si>
  <si>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</si>
  <si>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</si>
  <si>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</si>
  <si>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</si>
  <si>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</si>
  <si>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</si>
  <si>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</si>
  <si>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</si>
  <si>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</si>
  <si>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</si>
  <si>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</si>
  <si>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</si>
  <si>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</si>
  <si>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</si>
  <si>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</si>
  <si>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</si>
  <si>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</si>
  <si>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</si>
  <si>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</si>
  <si>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</si>
  <si>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</si>
  <si>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</si>
  <si>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</si>
  <si>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</si>
  <si>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</si>
  <si>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</si>
  <si>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</si>
  <si>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</si>
  <si>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</si>
  <si>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</si>
  <si>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</si>
  <si>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</si>
  <si>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</si>
  <si>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</si>
  <si>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</si>
  <si>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</si>
  <si>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</si>
  <si>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</si>
  <si>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</si>
  <si>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</si>
  <si>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</si>
  <si>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</si>
  <si>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</si>
  <si>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</si>
  <si>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</si>
  <si>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</si>
  <si>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</si>
  <si>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</si>
  <si>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</si>
  <si>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</si>
  <si>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</si>
  <si>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</si>
  <si>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</si>
  <si>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</si>
  <si>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</si>
  <si>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</si>
  <si>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</si>
  <si>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</si>
  <si>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</si>
  <si>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</si>
  <si>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</si>
  <si>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</si>
  <si>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</si>
  <si>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</si>
  <si>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</si>
  <si>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</si>
  <si>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</si>
  <si>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</si>
  <si>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</si>
  <si>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</si>
  <si>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</si>
  <si>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</si>
  <si>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</si>
  <si>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</si>
  <si>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</si>
  <si>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</si>
  <si>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</si>
  <si>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</si>
  <si>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</si>
  <si>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</si>
  <si>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</si>
  <si>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</si>
  <si>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</si>
  <si>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</si>
  <si>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</si>
  <si>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</si>
  <si>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</si>
  <si>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</si>
  <si>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</si>
  <si>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</si>
  <si>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</si>
  <si>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</si>
  <si>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</si>
  <si>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</si>
  <si>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</si>
  <si>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</si>
  <si>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</si>
  <si>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</si>
  <si>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</si>
  <si>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</si>
  <si>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</si>
  <si>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</si>
  <si>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</si>
  <si>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</si>
  <si>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</si>
  <si>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</si>
  <si>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</si>
  <si>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</si>
  <si>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</si>
  <si>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</si>
  <si>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</si>
  <si>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</si>
  <si>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</si>
  <si>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</si>
  <si>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</si>
  <si>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</si>
  <si>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</si>
  <si>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</si>
  <si>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</si>
  <si>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</si>
  <si>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</si>
  <si>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</si>
  <si>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</si>
  <si>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</si>
  <si>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</si>
  <si>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</si>
  <si>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</si>
  <si>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</si>
  <si>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</si>
  <si>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</si>
  <si>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</si>
  <si>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</si>
  <si>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</si>
  <si>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</si>
  <si>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</si>
  <si>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</si>
  <si>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</si>
  <si>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</si>
  <si>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</si>
  <si>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</si>
  <si>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</si>
  <si>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</si>
  <si>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</si>
  <si>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</si>
  <si>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</si>
  <si>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</si>
  <si>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</si>
  <si>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</si>
  <si>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</si>
  <si>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</si>
  <si>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</si>
  <si>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</si>
  <si>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</si>
  <si>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</si>
  <si>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</si>
  <si>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</si>
  <si>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</si>
  <si>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</si>
  <si>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</si>
  <si>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</si>
  <si>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</si>
  <si>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</si>
  <si>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</si>
  <si>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</si>
  <si>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</si>
  <si>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</si>
  <si>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</si>
  <si>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</si>
  <si>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</si>
  <si>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</si>
  <si>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</si>
  <si>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</si>
  <si>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</si>
  <si>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</si>
  <si>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</si>
  <si>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</si>
  <si>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</si>
  <si>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</si>
  <si>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</si>
  <si>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</si>
  <si>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</si>
  <si>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</si>
  <si>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</si>
  <si>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</si>
  <si>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</si>
  <si>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</si>
  <si>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</si>
  <si>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</si>
  <si>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</si>
  <si>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</si>
  <si>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</si>
  <si>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</si>
  <si>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</si>
  <si>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</si>
  <si>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</si>
  <si>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</si>
  <si>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</si>
  <si>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</si>
  <si>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</si>
  <si>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</si>
  <si>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</si>
  <si>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</si>
  <si>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</si>
  <si>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</si>
  <si>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</si>
  <si>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</si>
  <si>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</si>
  <si>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</si>
  <si>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</si>
  <si>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</si>
  <si>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</si>
  <si>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</si>
  <si>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</si>
  <si>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</si>
  <si>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</si>
  <si>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</si>
  <si>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</si>
  <si>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</si>
  <si>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</si>
  <si>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</si>
  <si>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</si>
  <si>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</si>
  <si>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</si>
  <si>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</si>
  <si>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</si>
  <si>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</si>
  <si>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</si>
  <si>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</si>
  <si>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</si>
  <si>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</si>
  <si>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</si>
  <si>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</si>
  <si>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</si>
  <si>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</si>
  <si>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</si>
  <si>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</si>
  <si>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</si>
  <si>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</si>
  <si>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</si>
  <si>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</si>
  <si>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</si>
  <si>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</si>
  <si>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</si>
  <si>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</si>
  <si>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</si>
  <si>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</si>
  <si>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</si>
  <si>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</si>
  <si>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</si>
  <si>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</si>
  <si>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</si>
  <si>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</si>
  <si>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</si>
  <si>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</si>
  <si>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</si>
  <si>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</si>
  <si>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</si>
  <si>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</si>
  <si>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</si>
  <si>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</si>
  <si>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</si>
  <si>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</si>
  <si>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</si>
  <si>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</si>
  <si>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</si>
  <si>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</si>
  <si>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</si>
  <si>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</si>
  <si>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</si>
  <si>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</si>
  <si>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</si>
  <si>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</si>
  <si>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</si>
  <si>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</si>
  <si>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</si>
  <si>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</si>
  <si>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</si>
  <si>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</si>
  <si>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</si>
  <si>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</si>
  <si>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</si>
  <si>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</si>
  <si>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</si>
  <si>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</si>
  <si>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</si>
  <si>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</si>
  <si>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</si>
  <si>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</si>
  <si>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</si>
  <si>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</si>
  <si>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</si>
  <si>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</si>
  <si>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</si>
  <si>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</si>
  <si>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</si>
  <si>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</si>
  <si>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</si>
  <si>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</si>
  <si>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</si>
  <si>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</si>
  <si>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</si>
  <si>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</si>
  <si>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</si>
  <si>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</si>
  <si>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</si>
  <si>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</si>
  <si>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</si>
  <si>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</si>
  <si>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</si>
  <si>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</si>
  <si>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</si>
  <si>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</si>
  <si>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</si>
  <si>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</si>
  <si>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</si>
  <si>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</si>
  <si>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</si>
  <si>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</si>
  <si>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</si>
  <si>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</si>
  <si>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</si>
  <si>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</si>
  <si>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</si>
  <si>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</si>
  <si>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</si>
  <si>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</si>
  <si>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</si>
  <si>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</si>
  <si>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</si>
  <si>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</si>
  <si>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</si>
  <si>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</si>
  <si>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</si>
  <si>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</si>
  <si>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</si>
  <si>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</si>
  <si>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</si>
  <si>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</si>
  <si>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</si>
  <si>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</si>
  <si>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</si>
  <si>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</si>
  <si>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</si>
  <si>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</si>
  <si>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</si>
  <si>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</si>
  <si>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</si>
  <si>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</si>
  <si>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</si>
  <si>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</si>
  <si>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</si>
  <si>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</si>
  <si>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</si>
  <si>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</si>
  <si>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</si>
  <si>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</si>
  <si>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</si>
  <si>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</si>
  <si>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</si>
  <si>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</si>
  <si>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</si>
  <si>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</si>
  <si>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</si>
  <si>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</si>
  <si>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</si>
  <si>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</si>
  <si>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</si>
  <si>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</si>
  <si>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</si>
  <si>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</si>
  <si>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</si>
  <si>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</si>
  <si>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</si>
  <si>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</si>
  <si>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</si>
  <si>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</si>
  <si>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</si>
  <si>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</si>
  <si>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</si>
  <si>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</si>
  <si>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</si>
  <si>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</si>
  <si>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</si>
  <si>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</si>
  <si>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</si>
  <si>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</si>
  <si>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</si>
  <si>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</si>
  <si>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</si>
  <si>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</si>
  <si>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</si>
  <si>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</si>
  <si>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</si>
  <si>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</si>
  <si>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</si>
  <si>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</si>
  <si>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</si>
  <si>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</si>
  <si>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</si>
  <si>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</si>
  <si>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</si>
  <si>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</si>
  <si>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</si>
  <si>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</si>
  <si>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</si>
  <si>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</si>
  <si>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</si>
  <si>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</si>
  <si>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</si>
  <si>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</si>
  <si>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</si>
  <si>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</si>
  <si>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</si>
  <si>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</si>
  <si>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</si>
  <si>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</si>
  <si>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</si>
  <si>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</si>
  <si>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</si>
  <si>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</si>
  <si>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</si>
  <si>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</si>
  <si>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</si>
  <si>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</si>
  <si>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</si>
  <si>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</si>
  <si>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</si>
  <si>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</si>
  <si>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</si>
  <si>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</si>
  <si>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</si>
  <si>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</si>
  <si>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</si>
  <si>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</si>
  <si>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</si>
  <si>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</si>
  <si>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</si>
  <si>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</si>
  <si>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</si>
  <si>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</si>
  <si>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</si>
  <si>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</si>
  <si>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</si>
  <si>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</si>
  <si>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</si>
  <si>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</si>
  <si>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</si>
  <si>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</si>
  <si>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</si>
  <si>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</si>
  <si>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</si>
  <si>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</si>
  <si>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</si>
  <si>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</si>
  <si>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</si>
  <si>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</si>
  <si>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</si>
  <si>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</si>
  <si>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</si>
  <si>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</si>
  <si>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</si>
  <si>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</si>
  <si>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</si>
  <si>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</si>
  <si>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</si>
  <si>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</si>
  <si>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</si>
  <si>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</si>
  <si>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</si>
  <si>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</si>
  <si>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</si>
  <si>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</si>
  <si>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</si>
  <si>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</si>
  <si>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</si>
  <si>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</si>
  <si>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</si>
  <si>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</si>
  <si>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</si>
  <si>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</si>
  <si>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</si>
  <si>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</si>
  <si>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</si>
  <si>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</si>
  <si>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</si>
  <si>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</si>
  <si>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</si>
  <si>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</si>
  <si>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</si>
  <si>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</si>
  <si>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</si>
  <si>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</si>
  <si>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</si>
  <si>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</si>
  <si>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</si>
  <si>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</si>
  <si>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</si>
  <si>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</si>
  <si>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</si>
  <si>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</si>
  <si>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</si>
  <si>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</si>
  <si>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</si>
  <si>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</si>
  <si>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</si>
  <si>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</si>
  <si>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</si>
  <si>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</si>
  <si>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</si>
  <si>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</si>
  <si>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</si>
  <si>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</si>
  <si>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</si>
  <si>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</si>
  <si>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</si>
  <si>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</si>
  <si>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</si>
  <si>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</si>
  <si>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</si>
  <si>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</si>
  <si>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</si>
  <si>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</si>
  <si>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</si>
  <si>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</si>
  <si>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</si>
  <si>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</si>
  <si>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</si>
  <si>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</si>
  <si>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</si>
  <si>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</si>
  <si>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</si>
  <si>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</si>
  <si>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</si>
  <si>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</si>
  <si>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</si>
  <si>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</si>
  <si>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</si>
  <si>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</si>
  <si>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</si>
  <si>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</si>
  <si>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</si>
  <si>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</si>
  <si>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</si>
  <si>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</si>
  <si>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</si>
  <si>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</si>
  <si>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</si>
  <si>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</si>
  <si>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</si>
  <si>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</si>
  <si>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</si>
  <si>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</si>
  <si>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</si>
  <si>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</si>
  <si>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</si>
  <si>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</si>
  <si>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</si>
  <si>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</si>
  <si>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</si>
  <si>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</si>
  <si>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</si>
  <si>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</si>
  <si>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</si>
  <si>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</si>
  <si>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</si>
  <si>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</si>
  <si>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</si>
  <si>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</si>
  <si>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</si>
  <si>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</si>
  <si>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</si>
  <si>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</si>
  <si>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</si>
  <si>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</si>
  <si>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</si>
  <si>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</si>
  <si>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</si>
  <si>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</si>
  <si>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</si>
  <si>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</si>
  <si>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</si>
  <si>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</si>
  <si>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</si>
  <si>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</si>
  <si>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</si>
  <si>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</si>
  <si>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</si>
  <si>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</si>
  <si>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</si>
  <si>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</si>
  <si>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</si>
  <si>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</si>
  <si>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</si>
  <si>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</si>
  <si>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</si>
  <si>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</si>
  <si>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</si>
  <si>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</si>
  <si>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</si>
  <si>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</si>
  <si>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</si>
  <si>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</si>
  <si>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</si>
  <si>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</si>
  <si>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</si>
  <si>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</si>
  <si>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</si>
  <si>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</si>
  <si>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</si>
  <si>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</si>
  <si>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</si>
  <si>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</si>
  <si>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</si>
  <si>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</si>
  <si>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</si>
  <si>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</si>
  <si>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</si>
  <si>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</si>
  <si>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</si>
  <si>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</si>
  <si>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</si>
  <si>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</si>
  <si>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</si>
  <si>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</si>
  <si>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</si>
  <si>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</si>
  <si>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</si>
  <si>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</si>
  <si>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</si>
  <si>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</si>
  <si>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</si>
  <si>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</si>
  <si>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</si>
  <si>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</si>
  <si>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</si>
  <si>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</si>
  <si>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</si>
  <si>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</si>
  <si>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</si>
  <si>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</si>
  <si>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</si>
  <si>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</si>
  <si>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</si>
  <si>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</si>
  <si>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</si>
  <si>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</si>
  <si>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</si>
  <si>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</si>
  <si>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</si>
  <si>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</si>
  <si>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</si>
  <si>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</si>
  <si>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</si>
  <si>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</si>
  <si>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</si>
  <si>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</si>
  <si>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</si>
  <si>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</si>
  <si>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</si>
  <si>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</si>
  <si>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</si>
  <si>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</si>
  <si>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</si>
  <si>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</si>
  <si>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</si>
  <si>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</si>
  <si>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</si>
  <si>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</si>
  <si>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</si>
  <si>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</si>
  <si>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</si>
  <si>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</si>
  <si>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</si>
  <si>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</si>
  <si>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</si>
  <si>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</si>
  <si>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</si>
  <si>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</si>
  <si>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</si>
  <si>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</si>
  <si>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</si>
  <si>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</si>
  <si>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</si>
  <si>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</si>
  <si>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</si>
  <si>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</si>
  <si>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</si>
  <si>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</si>
  <si>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</si>
  <si>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</si>
  <si>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</si>
  <si>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</si>
  <si>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</si>
  <si>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</si>
  <si>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</si>
  <si>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</si>
  <si>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</si>
  <si>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</si>
  <si>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</si>
  <si>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</si>
  <si>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</si>
  <si>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</si>
  <si>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</si>
  <si>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</si>
  <si>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</si>
  <si>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</si>
  <si>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</si>
  <si>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</si>
  <si>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</si>
  <si>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</si>
  <si>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</si>
  <si>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</si>
  <si>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</si>
  <si>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</si>
  <si>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</si>
  <si>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</si>
  <si>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</si>
  <si>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</si>
  <si>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</si>
  <si>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</si>
  <si>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</si>
  <si>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</si>
  <si>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</si>
  <si>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</si>
  <si>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</si>
  <si>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</si>
  <si>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</si>
  <si>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</si>
  <si>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</si>
  <si>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</si>
  <si>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</si>
  <si>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</si>
  <si>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</si>
  <si>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</si>
  <si>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</si>
  <si>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</si>
  <si>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</si>
  <si>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</si>
  <si>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</si>
  <si>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</si>
  <si>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</si>
  <si>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</si>
  <si>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</si>
  <si>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</si>
  <si>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</si>
  <si>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</si>
  <si>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</si>
  <si>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</si>
  <si>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</si>
  <si>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</si>
  <si>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</si>
  <si>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</si>
  <si>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</si>
  <si>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</si>
  <si>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</si>
  <si>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</si>
  <si>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</si>
  <si>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</si>
  <si>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</si>
  <si>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</si>
  <si>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</si>
  <si>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</si>
  <si>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</si>
  <si>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</si>
  <si>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</si>
  <si>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</si>
  <si>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</si>
  <si>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</si>
  <si>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</si>
  <si>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</si>
  <si>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</si>
  <si>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</si>
  <si>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</si>
  <si>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</si>
  <si>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</si>
  <si>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</si>
  <si>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</si>
  <si>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</si>
  <si>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</si>
  <si>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</si>
  <si>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</si>
  <si>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</si>
  <si>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</si>
  <si>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</si>
  <si>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</si>
  <si>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</si>
  <si>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</si>
  <si>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</si>
  <si>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</si>
  <si>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</si>
  <si>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</si>
  <si>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</si>
  <si>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</si>
  <si>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</si>
  <si>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</si>
  <si>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</si>
  <si>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</si>
  <si>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</si>
  <si>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</si>
  <si>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</si>
  <si>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</si>
  <si>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</si>
  <si>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</si>
  <si>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</si>
  <si>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</si>
  <si>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</si>
  <si>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</si>
  <si>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</si>
  <si>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</si>
  <si>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</si>
  <si>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</si>
  <si>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</si>
  <si>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</si>
  <si>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</si>
  <si>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</si>
  <si>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</si>
  <si>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</si>
  <si>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</si>
  <si>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</si>
  <si>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</si>
  <si>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</si>
  <si>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</si>
  <si>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</si>
  <si>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</si>
  <si>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</si>
  <si>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</si>
  <si>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</si>
  <si>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</si>
  <si>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</si>
  <si>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</si>
  <si>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</si>
  <si>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</si>
  <si>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</si>
  <si>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</si>
  <si>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</si>
  <si>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</si>
  <si>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</si>
  <si>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</si>
  <si>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</si>
  <si>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</si>
  <si>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</si>
  <si>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</si>
  <si>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</si>
  <si>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</si>
  <si>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</si>
  <si>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</si>
  <si>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</si>
  <si>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</si>
  <si>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</si>
  <si>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</si>
  <si>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</si>
  <si>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</si>
  <si>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</si>
  <si>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</si>
  <si>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</si>
  <si>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</si>
  <si>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</si>
  <si>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</si>
  <si>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</si>
  <si>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</si>
  <si>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</si>
  <si>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</si>
  <si>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</si>
  <si>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</si>
  <si>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</si>
  <si>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</si>
  <si>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</si>
  <si>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</si>
  <si>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</si>
  <si>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</si>
  <si>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</si>
  <si>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</si>
  <si>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</si>
  <si>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</si>
  <si>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</si>
  <si>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</si>
  <si>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</si>
  <si>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</si>
  <si>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</si>
  <si>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</si>
  <si>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</si>
  <si>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</si>
  <si>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</si>
  <si>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</si>
  <si>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</si>
  <si>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</si>
  <si>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</si>
  <si>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</si>
  <si>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</si>
  <si>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</si>
  <si>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</si>
  <si>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</si>
  <si>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</si>
  <si>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</si>
  <si>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</si>
  <si>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</si>
  <si>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</si>
  <si>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</si>
  <si>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</si>
  <si>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</si>
  <si>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</si>
  <si>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</si>
  <si>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</si>
  <si>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</si>
  <si>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</si>
  <si>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</si>
  <si>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</si>
  <si>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</si>
  <si>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</si>
  <si>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</si>
  <si>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</si>
  <si>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</si>
  <si>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</si>
  <si>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</si>
  <si>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</si>
  <si>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</si>
  <si>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</si>
  <si>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</si>
  <si>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</si>
  <si>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</si>
  <si>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</si>
  <si>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</si>
  <si>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</si>
  <si>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</si>
  <si>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</si>
  <si>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</si>
  <si>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</si>
  <si>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</si>
  <si>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</si>
  <si>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</si>
  <si>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</si>
  <si>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</si>
  <si>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</si>
  <si>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</si>
  <si>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</si>
  <si>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</si>
  <si>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</si>
  <si>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</si>
  <si>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</si>
  <si>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</si>
  <si>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</si>
  <si>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</si>
  <si>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</si>
  <si>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</si>
  <si>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</si>
  <si>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</si>
  <si>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</si>
  <si>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</si>
  <si>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</si>
  <si>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</si>
  <si>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</si>
  <si>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</si>
  <si>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</si>
  <si>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</si>
  <si>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</si>
  <si>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</si>
  <si>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</si>
  <si>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</si>
  <si>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</si>
  <si>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</si>
  <si>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</si>
  <si>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</si>
  <si>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</si>
  <si>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</si>
  <si>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</si>
  <si>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</si>
  <si>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</si>
  <si>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</si>
  <si>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</si>
  <si>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</si>
  <si>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</si>
  <si>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</si>
  <si>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</si>
  <si>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</si>
  <si>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</si>
  <si>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</si>
  <si>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</si>
  <si>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</si>
  <si>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</si>
  <si>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</si>
  <si>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</si>
  <si>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</si>
  <si>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</si>
  <si>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</si>
  <si>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</si>
  <si>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</si>
  <si>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</si>
  <si>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</si>
  <si>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</si>
  <si>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</si>
  <si>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</si>
  <si>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</si>
  <si>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</si>
  <si>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</si>
  <si>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</si>
  <si>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</si>
  <si>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</si>
  <si>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</si>
  <si>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</si>
  <si>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</si>
  <si>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</si>
  <si>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</si>
  <si>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</si>
  <si>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</si>
  <si>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</si>
  <si>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</si>
  <si>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</si>
  <si>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</si>
  <si>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</si>
  <si>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</si>
  <si>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</si>
  <si>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</si>
  <si>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</si>
  <si>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</si>
  <si>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</si>
  <si>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</si>
  <si>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</si>
  <si>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</si>
  <si>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</si>
  <si>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</si>
  <si>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</si>
  <si>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</si>
  <si>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</si>
  <si>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</si>
  <si>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</si>
  <si>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</si>
  <si>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</si>
  <si>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</si>
  <si>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</si>
  <si>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</si>
  <si>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</si>
  <si>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</si>
  <si>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</si>
  <si>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</si>
  <si>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</si>
  <si>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</si>
  <si>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</si>
  <si>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</si>
  <si>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</si>
  <si>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</si>
  <si>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</si>
  <si>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</si>
  <si>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</si>
  <si>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</si>
  <si>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</si>
  <si>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</si>
  <si>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</si>
  <si>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</si>
  <si>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</si>
  <si>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</si>
  <si>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</si>
  <si>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</si>
  <si>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</si>
  <si>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</si>
  <si>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</si>
  <si>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</si>
  <si>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</si>
  <si>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</si>
  <si>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</si>
  <si>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</si>
  <si>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</si>
  <si>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</si>
  <si>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</si>
  <si>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</si>
  <si>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</si>
  <si>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</si>
  <si>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</si>
  <si>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</si>
  <si>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</si>
  <si>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</si>
  <si>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</si>
  <si>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</si>
  <si>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</si>
  <si>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</si>
  <si>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</si>
  <si>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</si>
  <si>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</si>
  <si>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</si>
  <si>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</si>
  <si>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</si>
  <si>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</si>
  <si>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</si>
  <si>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</si>
  <si>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</si>
  <si>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</si>
  <si>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</si>
  <si>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</si>
  <si>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</si>
  <si>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</si>
  <si>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</si>
  <si>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</si>
  <si>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</si>
  <si>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</si>
  <si>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</si>
  <si>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</si>
  <si>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</si>
  <si>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</si>
  <si>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</si>
  <si>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</si>
  <si>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</si>
  <si>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</si>
  <si>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</si>
  <si>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</si>
  <si>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</si>
  <si>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</si>
  <si>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</si>
  <si>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</si>
  <si>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</si>
  <si>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</si>
  <si>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</si>
  <si>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</si>
  <si>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</si>
  <si>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</si>
  <si>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</si>
  <si>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</si>
  <si>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</si>
  <si>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</si>
  <si>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</si>
  <si>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</si>
  <si>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</si>
  <si>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</si>
  <si>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</si>
  <si>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</si>
  <si>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</si>
  <si>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</si>
  <si>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</si>
  <si>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</si>
  <si>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</si>
  <si>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</si>
  <si>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</si>
  <si>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</si>
  <si>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</si>
  <si>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</si>
  <si>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</si>
  <si>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</si>
  <si>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</si>
  <si>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</si>
  <si>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</si>
  <si>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</si>
  <si>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</si>
  <si>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</si>
  <si>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</si>
  <si>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</si>
  <si>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</si>
  <si>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</si>
  <si>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</si>
  <si>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</si>
  <si>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</si>
  <si>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</si>
  <si>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</si>
  <si>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</si>
  <si>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</si>
  <si>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</si>
  <si>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</si>
  <si>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</si>
  <si>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</si>
  <si>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</si>
  <si>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</si>
  <si>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</si>
  <si>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</si>
  <si>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</si>
  <si>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</si>
  <si>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</si>
  <si>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</si>
  <si>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</si>
  <si>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</si>
  <si>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</si>
  <si>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</si>
  <si>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</si>
  <si>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</si>
  <si>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</si>
  <si>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</si>
  <si>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</si>
  <si>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</si>
  <si>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</si>
  <si>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</si>
  <si>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</si>
  <si>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</si>
  <si>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</si>
  <si>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</si>
  <si>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</si>
  <si>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</si>
  <si>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</si>
  <si>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</si>
  <si>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</si>
  <si>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</si>
  <si>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</si>
  <si>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</si>
  <si>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</si>
  <si>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</si>
  <si>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</si>
  <si>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</si>
  <si>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</si>
  <si>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</si>
  <si>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</si>
  <si>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</si>
  <si>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</si>
  <si>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</si>
  <si>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</si>
  <si>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</si>
  <si>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</si>
  <si>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</si>
  <si>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</si>
  <si>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</si>
  <si>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</si>
  <si>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</si>
  <si>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</si>
  <si>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</si>
  <si>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</si>
  <si>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</si>
  <si>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</si>
  <si>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</si>
  <si>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</si>
  <si>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</si>
  <si>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</si>
  <si>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</si>
  <si>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</si>
  <si>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</si>
  <si>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</si>
  <si>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</si>
  <si>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</si>
  <si>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</si>
  <si>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</si>
  <si>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</si>
  <si>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</si>
  <si>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</si>
  <si>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</si>
  <si>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</si>
  <si>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</si>
  <si>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</si>
  <si>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</si>
  <si>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</si>
  <si>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</si>
  <si>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</si>
  <si>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</si>
  <si>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</si>
  <si>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</si>
  <si>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</si>
  <si>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</si>
  <si>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</si>
  <si>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</si>
  <si>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</si>
  <si>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</si>
  <si>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</si>
  <si>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</si>
  <si>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</si>
  <si>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</si>
  <si>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</si>
  <si>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</si>
  <si>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</si>
  <si>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</si>
  <si>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</si>
  <si>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</si>
  <si>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</si>
  <si>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</si>
  <si>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</si>
  <si>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</si>
  <si>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</si>
  <si>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</si>
  <si>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</si>
  <si>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</si>
  <si>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</si>
  <si>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</si>
  <si>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</si>
  <si>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</si>
  <si>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</si>
  <si>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</si>
  <si>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</si>
  <si>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</si>
  <si>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</si>
  <si>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</si>
  <si>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</si>
  <si>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</si>
  <si>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</si>
  <si>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</si>
  <si>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</si>
  <si>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</si>
  <si>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</si>
  <si>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</si>
  <si>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</si>
  <si>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</si>
  <si>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</si>
  <si>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</si>
  <si>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</si>
  <si>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</si>
  <si>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</si>
  <si>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</si>
  <si>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</si>
  <si>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</si>
  <si>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</si>
  <si>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</si>
  <si>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</si>
  <si>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</si>
  <si>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</si>
  <si>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</si>
  <si>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</si>
  <si>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</si>
  <si>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</si>
  <si>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</si>
  <si>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</si>
  <si>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</si>
  <si>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</si>
  <si>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</si>
  <si>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</si>
  <si>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</si>
  <si>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</si>
  <si>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</si>
  <si>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</si>
  <si>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</si>
  <si>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</si>
  <si>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</si>
  <si>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</si>
  <si>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</si>
  <si>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</si>
  <si>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</si>
  <si>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</si>
  <si>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</si>
  <si>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</si>
  <si>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</si>
  <si>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</si>
  <si>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</si>
  <si>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</si>
  <si>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</si>
  <si>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</si>
  <si>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</si>
  <si>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</si>
  <si>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</si>
  <si>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</si>
  <si>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</si>
  <si>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</si>
  <si>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</si>
  <si>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</si>
  <si>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</si>
  <si>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</si>
  <si>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</si>
  <si>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</si>
  <si>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</si>
  <si>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</si>
  <si>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</si>
  <si>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</si>
  <si>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</si>
  <si>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</si>
  <si>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</si>
  <si>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</si>
  <si>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</si>
  <si>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</si>
  <si>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</si>
  <si>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</si>
  <si>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</si>
  <si>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</si>
  <si>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</si>
  <si>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</si>
  <si>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</si>
  <si>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</si>
  <si>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</si>
  <si>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</si>
  <si>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</si>
  <si>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</si>
  <si>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</si>
  <si>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</si>
  <si>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</si>
  <si>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</si>
  <si>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</si>
  <si>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</si>
  <si>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</si>
  <si>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</si>
  <si>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</si>
  <si>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</si>
  <si>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</si>
  <si>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</si>
  <si>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</si>
  <si>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</si>
  <si>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</si>
  <si>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</si>
  <si>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</si>
  <si>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</si>
  <si>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</si>
  <si>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</si>
  <si>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</si>
  <si>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</si>
  <si>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</si>
  <si>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</si>
  <si>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</si>
  <si>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</si>
  <si>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</si>
  <si>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</si>
  <si>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</si>
  <si>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</si>
  <si>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</si>
  <si>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</si>
  <si>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</si>
  <si>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</si>
  <si>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</si>
  <si>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</si>
  <si>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</si>
  <si>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</si>
  <si>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</si>
  <si>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</si>
  <si>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</si>
  <si>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</si>
  <si>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</si>
  <si>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</si>
  <si>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</si>
  <si>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</si>
  <si>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</si>
  <si>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</si>
  <si>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</si>
  <si>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</si>
  <si>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</si>
  <si>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</si>
  <si>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</si>
  <si>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</si>
  <si>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</si>
  <si>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</si>
  <si>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</si>
  <si>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</si>
  <si>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</si>
  <si>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</si>
  <si>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</si>
  <si>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</si>
  <si>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</si>
  <si>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</si>
  <si>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</si>
  <si>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</si>
  <si>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</si>
  <si>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</si>
  <si>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</si>
  <si>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</si>
  <si>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</si>
  <si>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</si>
  <si>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</si>
  <si>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</si>
  <si>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</si>
  <si>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</si>
  <si>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</si>
  <si>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</si>
  <si>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</si>
  <si>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</si>
  <si>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</si>
  <si>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</si>
  <si>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</si>
  <si>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</si>
  <si>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</si>
  <si>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</si>
  <si>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</si>
  <si>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</si>
  <si>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</si>
  <si>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</si>
  <si>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</si>
  <si>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</si>
  <si>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</si>
  <si>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</si>
  <si>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</si>
  <si>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</si>
  <si>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</si>
  <si>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</si>
  <si>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</si>
  <si>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</si>
  <si>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</si>
  <si>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</si>
  <si>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</si>
  <si>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</si>
  <si>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</si>
  <si>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</si>
  <si>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</si>
  <si>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</si>
  <si>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</si>
  <si>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</si>
  <si>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</si>
  <si>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</si>
  <si>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</si>
  <si>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</si>
  <si>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</si>
  <si>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</si>
  <si>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</si>
  <si>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</si>
  <si>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</si>
  <si>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</si>
  <si>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</si>
  <si>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</si>
  <si>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</si>
  <si>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</si>
  <si>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</si>
  <si>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</si>
  <si>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</si>
  <si>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</si>
  <si>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</si>
  <si>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</si>
  <si>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</si>
  <si>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</si>
  <si>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</si>
  <si>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</si>
  <si>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</si>
  <si>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</si>
  <si>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</si>
  <si>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</si>
  <si>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</si>
  <si>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</si>
  <si>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</si>
  <si>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</si>
  <si>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</si>
  <si>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</si>
  <si>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</si>
  <si>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</si>
  <si>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</si>
  <si>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</si>
  <si>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</si>
  <si>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</si>
  <si>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</si>
  <si>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</si>
  <si>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</si>
  <si>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</si>
  <si>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</si>
  <si>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</si>
  <si>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</si>
  <si>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</si>
  <si>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</si>
  <si>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</si>
  <si>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</si>
  <si>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</si>
  <si>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</si>
  <si>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</si>
  <si>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</si>
  <si>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</si>
  <si>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</si>
  <si>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</si>
  <si>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</si>
  <si>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</si>
  <si>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</si>
  <si>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</si>
  <si>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</si>
  <si>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</si>
  <si>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</si>
  <si>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</si>
  <si>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</si>
  <si>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</si>
  <si>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</si>
  <si>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</si>
  <si>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</si>
  <si>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</si>
  <si>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</si>
  <si>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</si>
  <si>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</si>
  <si>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</si>
  <si>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</si>
  <si>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</si>
  <si>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</si>
  <si>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</si>
  <si>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</si>
  <si>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</si>
  <si>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</si>
  <si>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</si>
  <si>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</si>
  <si>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</si>
  <si>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</si>
  <si>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</si>
  <si>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</si>
  <si>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</si>
  <si>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</si>
  <si>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</si>
  <si>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</si>
  <si>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</si>
  <si>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</si>
  <si>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</si>
  <si>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</si>
  <si>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</si>
  <si>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</si>
  <si>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</si>
  <si>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</si>
  <si>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</si>
  <si>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</si>
  <si>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</si>
  <si>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</si>
  <si>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</si>
  <si>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</si>
  <si>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</si>
  <si>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</si>
  <si>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</si>
  <si>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</si>
  <si>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</si>
  <si>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</si>
  <si>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</si>
  <si>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</si>
  <si>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</si>
  <si>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</si>
  <si>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</si>
  <si>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</si>
  <si>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</si>
  <si>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</si>
  <si>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</si>
  <si>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</si>
  <si>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</si>
  <si>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</si>
  <si>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</si>
  <si>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</si>
  <si>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</si>
  <si>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</si>
  <si>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</si>
  <si>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</si>
  <si>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</si>
  <si>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</si>
  <si>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</si>
  <si>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</si>
  <si>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</si>
  <si>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</si>
  <si>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</si>
  <si>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</si>
  <si>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</si>
  <si>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</si>
  <si>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</si>
  <si>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</si>
  <si>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</si>
  <si>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</si>
  <si>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</si>
  <si>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</si>
  <si>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</si>
  <si>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</si>
  <si>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</si>
  <si>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</si>
  <si>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</si>
  <si>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</si>
  <si>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</si>
  <si>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</si>
  <si>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</si>
  <si>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</si>
  <si>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</si>
  <si>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</si>
  <si>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</si>
  <si>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</si>
  <si>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</si>
  <si>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</si>
  <si>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</si>
  <si>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</si>
  <si>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</si>
  <si>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</si>
  <si>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</si>
  <si>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</si>
  <si>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</si>
  <si>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</si>
  <si>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</si>
  <si>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</si>
  <si>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</si>
  <si>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</si>
  <si>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</si>
  <si>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</si>
  <si>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</si>
  <si>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</si>
  <si>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</si>
  <si>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television</t>
  </si>
  <si>
    <t>shorts</t>
  </si>
  <si>
    <t>science fiction</t>
  </si>
  <si>
    <t>drama</t>
  </si>
  <si>
    <t>documentary</t>
  </si>
  <si>
    <t>animation</t>
  </si>
  <si>
    <t>games</t>
  </si>
  <si>
    <t>film &amp; video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</si>
  <si>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</si>
  <si>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</si>
  <si>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</si>
  <si>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</si>
  <si>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</si>
  <si>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</si>
  <si>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</si>
  <si>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</si>
  <si>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</si>
  <si>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</si>
  <si>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</si>
  <si>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</si>
  <si>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</si>
  <si>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</si>
  <si>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</si>
  <si>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</si>
  <si>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</si>
  <si>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</si>
  <si>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</si>
  <si>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</si>
  <si>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</si>
  <si>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</si>
  <si>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</si>
  <si>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</si>
  <si>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</si>
  <si>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</si>
  <si>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</si>
  <si>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</si>
  <si>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</si>
  <si>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</si>
  <si>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</si>
  <si>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</si>
  <si>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</si>
  <si>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</si>
  <si>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</si>
  <si>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</si>
  <si>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</si>
  <si>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</si>
  <si>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</si>
  <si>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</si>
  <si>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</si>
  <si>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</si>
  <si>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</si>
  <si>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Percent Funded</t>
  </si>
  <si>
    <t>Average Donation</t>
  </si>
  <si>
    <t>(All)</t>
  </si>
  <si>
    <t>Row Labels</t>
  </si>
  <si>
    <t>(blank)</t>
  </si>
  <si>
    <t>Grand Total</t>
  </si>
  <si>
    <t>Column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</si>
  <si>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</si>
  <si>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</si>
  <si>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</si>
  <si>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</si>
  <si>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</si>
  <si>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</si>
  <si>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</si>
  <si>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</si>
  <si>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</si>
  <si>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</si>
  <si>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</si>
  <si>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</si>
  <si>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</si>
  <si>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</si>
  <si>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</si>
  <si>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</si>
  <si>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</si>
  <si>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</si>
  <si>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</si>
  <si>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</si>
  <si>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</si>
  <si>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</si>
  <si>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</si>
  <si>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</si>
  <si>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</si>
  <si>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</si>
  <si>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</si>
  <si>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</si>
  <si>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</si>
  <si>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</si>
  <si>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</si>
  <si>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</si>
  <si>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</si>
  <si>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</si>
  <si>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</si>
  <si>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</si>
  <si>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</si>
  <si>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median number of backers</t>
  </si>
  <si>
    <t>Mean of backers</t>
  </si>
  <si>
    <t>The minimum number of backers</t>
  </si>
  <si>
    <t>The maximum number of backers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</si>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</sst>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1009]mmmm\ d\,\ yyyy;@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44" fontId="0" fillId="0" borderId="0" xfId="0" applyNumberFormat="1"/>
    <xf numFmtId="44" fontId="1" fillId="0" borderId="0" xfId="1" applyFont="1" applyAlignment="1">
      <alignment horizontal="center" wrapText="1"/>
    </xf>
    <xf numFmtId="0" fontId="1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165" fontId="1" fillId="0" borderId="0" xfId="1" applyNumberFormat="1" applyFont="1" applyAlignment="1">
      <alignment horizontal="center" wrapText="1"/>
    </xf>
    <xf numFmtId="165" fontId="0" fillId="0" borderId="0" xfId="1" applyNumberFormat="1" applyFont="1"/>
    <xf numFmtId="0" fontId="3" fillId="0" borderId="0" xfId="0" applyFont="1" applyAlignment="1">
      <alignment horizontal="center" wrapText="1"/>
    </xf>
    <xf numFmtId="9" fontId="0" fillId="0" borderId="0" xfId="2" applyFont="1" applyAlignment="1">
      <alignment horizontal="center" vertical="center"/>
    </xf>
    <xf numFmtId="9" fontId="0" fillId="0" borderId="0" xfId="2" applyFont="1" applyAlignment="1">
      <alignment horizontal="center"/>
    </xf>
    <xf numFmtId="0" fontId="0" fillId="0" borderId="0" xfId="0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34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/>
        </patternFill>
      </fill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Excel_Homework_Instructions_StarterBook.xlsx]Pivot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546319753509073E-2"/>
          <c:y val="7.5319226304527198E-2"/>
          <c:w val="0.85236362346598571"/>
          <c:h val="0.856871372428357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1'!$B$5:$B$15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4D9-EF40-A2D9-FD538A647238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1'!$C$5:$C$15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4D9-EF40-A2D9-FD538A647238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1'!$D$5:$D$15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4D9-EF40-A2D9-FD538A647238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1'!$E$5:$E$15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4D9-EF40-A2D9-FD538A647238}"/>
            </c:ext>
          </c:extLst>
        </c:ser>
        <c:ser>
          <c:idx val="4"/>
          <c:order val="4"/>
          <c:tx>
            <c:strRef>
              <c:f>'Pivot 1'!$F$3:$F$4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1'!$F$5:$F$15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10-34D9-EF40-A2D9-FD538A647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35040"/>
        <c:axId val="1902948591"/>
      </c:barChart>
      <c:catAx>
        <c:axId val="20283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948591"/>
        <c:crosses val="autoZero"/>
        <c:auto val="1"/>
        <c:lblAlgn val="ctr"/>
        <c:lblOffset val="100"/>
        <c:noMultiLvlLbl val="0"/>
      </c:catAx>
      <c:valAx>
        <c:axId val="190294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3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Excel_Homework_Instructions_StarterBook.xlsx]Pivot 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453380427969454E-2"/>
          <c:y val="1.8612521150592216E-2"/>
          <c:w val="0.89508258026543397"/>
          <c:h val="0.875180239098019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0B-6C48-A083-BC3C95AC5AD3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0B-6C48-A083-BC3C95AC5AD3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0B-6C48-A083-BC3C95AC5AD3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0B-6C48-A083-BC3C95AC5AD3}"/>
            </c:ext>
          </c:extLst>
        </c:ser>
        <c:ser>
          <c:idx val="4"/>
          <c:order val="4"/>
          <c:tx>
            <c:strRef>
              <c:f>'Pivot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500B-6C48-A083-BC3C95AC5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0823887"/>
        <c:axId val="2010825519"/>
      </c:barChart>
      <c:catAx>
        <c:axId val="201082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825519"/>
        <c:crosses val="autoZero"/>
        <c:auto val="1"/>
        <c:lblAlgn val="ctr"/>
        <c:lblOffset val="100"/>
        <c:noMultiLvlLbl val="0"/>
      </c:catAx>
      <c:valAx>
        <c:axId val="201082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82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9273769989626629"/>
          <c:y val="0.31706764852067909"/>
          <c:w val="7.1382582418765578E-2"/>
          <c:h val="0.139950950898579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Excel_Homework_Instructions_StarterBook.xlsx]Pivot 3!PivotTable4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1A-5F43-836F-420F9E4E1B77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1A-5F43-836F-420F9E4E1B77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31A-5F43-836F-420F9E4E1B77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31A-5F43-836F-420F9E4E1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1976831"/>
        <c:axId val="1611978463"/>
      </c:lineChart>
      <c:catAx>
        <c:axId val="161197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978463"/>
        <c:crosses val="autoZero"/>
        <c:auto val="1"/>
        <c:lblAlgn val="ctr"/>
        <c:lblOffset val="100"/>
        <c:noMultiLvlLbl val="0"/>
      </c:catAx>
      <c:valAx>
        <c:axId val="161197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97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76-6847-ABA2-F47AE204CE8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76-6847-ABA2-F47AE204CE8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76-6847-ABA2-F47AE204C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28592"/>
        <c:axId val="374580128"/>
      </c:lineChart>
      <c:catAx>
        <c:axId val="37472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580128"/>
        <c:crosses val="autoZero"/>
        <c:auto val="1"/>
        <c:lblAlgn val="ctr"/>
        <c:lblOffset val="100"/>
        <c:noMultiLvlLbl val="0"/>
      </c:catAx>
      <c:valAx>
        <c:axId val="37458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2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355600</xdr:colOff>
      <xdr:row>4</xdr:row>
      <xdr:rowOff>63500</xdr:rowOff>
    </xdr:from>
    <xdr:to>
      <xdr:col>21</xdr:col>
      <xdr:colOff>368300</xdr:colOff>
      <xdr:row>41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76F2B1-947E-0048-8544-1138520EC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673100</xdr:colOff>
      <xdr:row>1</xdr:row>
      <xdr:rowOff>114300</xdr:rowOff>
    </xdr:from>
    <xdr:to>
      <xdr:col>25</xdr:col>
      <xdr:colOff>177800</xdr:colOff>
      <xdr:row>41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1CAC76-22FD-FC4F-8D11-56612DD0B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482600</xdr:colOff>
      <xdr:row>3</xdr:row>
      <xdr:rowOff>12700</xdr:rowOff>
    </xdr:from>
    <xdr:to>
      <xdr:col>14</xdr:col>
      <xdr:colOff>139700</xdr:colOff>
      <xdr:row>25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923732-D334-4A44-A03D-D24043939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673100</xdr:colOff>
      <xdr:row>13</xdr:row>
      <xdr:rowOff>152400</xdr:rowOff>
    </xdr:from>
    <xdr:to>
      <xdr:col>13</xdr:col>
      <xdr:colOff>304800</xdr:colOff>
      <xdr:row>40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AF641C-0E50-0945-88BB-FB2E06568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isha Lal" refreshedDate="44098.243838888891" createdVersion="6" refreshedVersion="6" minRefreshableVersion="3" recordCount="4115" xr:uid="{00A73D67-EBF9-E149-ABD7-EAC12A974339}">
  <cacheSource type="worksheet">
    <worksheetSource ref="A1:R1048576" sheet="ExcelChalleng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containsInteg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isha Lal" refreshedDate="44098.284544212962" createdVersion="6" refreshedVersion="6" minRefreshableVersion="3" recordCount="4115" xr:uid="{AAC98C86-DF49-3A45-A49D-8CD5E3CE7F35}">
  <cacheSource type="worksheet">
    <worksheetSource ref="A1:T1048576" sheet="ExcelChalleng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containsInteg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x v="4091"/>
  </r>
  <r>
    <m/>
    <m/>
    <m/>
    <m/>
    <m/>
    <x v="4"/>
    <x v="21"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F80CDF-3B67-8A40-B889-8DAEA930AA88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6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6" type="button" dataOnly="0" labelOnly="1" outline="0" axis="axisRow" fieldPosition="0"/>
    </format>
    <format dxfId="23">
      <pivotArea dataOnly="0" labelOnly="1" grandRow="1" outline="0" fieldPosition="0"/>
    </format>
    <format dxfId="22">
      <pivotArea dataOnly="0" labelOnly="1" grandCol="1" outline="0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6" type="button" dataOnly="0" labelOnly="1" outline="0" axis="axisRow" fieldPosition="0"/>
    </format>
    <format dxfId="15">
      <pivotArea dataOnly="0" labelOnly="1" grandRow="1" outline="0" fieldPosition="0"/>
    </format>
    <format dxfId="14">
      <pivotArea dataOnly="0" labelOnly="1" grandCol="1" outline="0" fieldPosition="0"/>
    </format>
  </formats>
  <chartFormats count="6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ACC40B-33F4-9C4F-9387-CC8D5B1FB3D5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ub Category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35210F-9AFF-6E43-8EA6-F2025AF39F17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6">
    <format dxfId="13">
      <pivotArea field="18" type="button" dataOnly="0" labelOnly="1" outline="0" axis="axisRow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  <format dxfId="10">
      <pivotArea field="18" type="button" dataOnly="0" labelOnly="1" outline="0" axis="axisRow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L1" zoomScale="120" zoomScaleNormal="120" workbookViewId="0">
      <selection activeCell="Q6" sqref="Q6"/>
    </sheetView>
  </sheetViews>
  <sheetFormatPr baseColWidth="10" defaultColWidth="8.83203125" defaultRowHeight="15" x14ac:dyDescent="0.2"/>
  <cols>
    <col min="2" max="2" width="38.5" style="2" customWidth="1"/>
    <col min="3" max="3" width="40.33203125" style="2" customWidth="1"/>
    <col min="4" max="4" width="15.6640625" style="21" bestFit="1" customWidth="1"/>
    <col min="5" max="5" width="16.5" style="4" customWidth="1"/>
    <col min="6" max="6" width="21.33203125" customWidth="1"/>
    <col min="7" max="7" width="9.1640625" customWidth="1"/>
    <col min="8" max="8" width="9.33203125" customWidth="1"/>
    <col min="9" max="9" width="12.6640625" customWidth="1"/>
    <col min="10" max="10" width="14.1640625" customWidth="1"/>
    <col min="11" max="11" width="15.5" customWidth="1"/>
    <col min="12" max="12" width="13" customWidth="1"/>
    <col min="13" max="13" width="17.33203125" customWidth="1"/>
    <col min="14" max="14" width="25.1640625" customWidth="1"/>
    <col min="15" max="15" width="21.1640625" style="12" customWidth="1"/>
    <col min="16" max="16" width="16.1640625" customWidth="1"/>
    <col min="17" max="17" width="14" customWidth="1"/>
    <col min="18" max="18" width="13.6640625" customWidth="1"/>
    <col min="19" max="19" width="22.1640625" customWidth="1"/>
    <col min="20" max="20" width="19.83203125" style="12" customWidth="1"/>
  </cols>
  <sheetData>
    <row r="1" spans="1:20" s="2" customFormat="1" ht="16" x14ac:dyDescent="0.2">
      <c r="A1" s="1" t="s">
        <v>0</v>
      </c>
      <c r="B1" s="1" t="s">
        <v>1</v>
      </c>
      <c r="C1" s="1" t="s">
        <v>4110</v>
      </c>
      <c r="D1" s="20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6" t="s">
        <v>8357</v>
      </c>
      <c r="P1" s="1" t="s">
        <v>8358</v>
      </c>
      <c r="Q1" s="7" t="s">
        <v>8365</v>
      </c>
      <c r="R1" s="1" t="s">
        <v>8356</v>
      </c>
      <c r="S1" s="14" t="s">
        <v>8366</v>
      </c>
      <c r="T1" s="14" t="s">
        <v>8367</v>
      </c>
    </row>
    <row r="2" spans="1:20" ht="48" x14ac:dyDescent="0.2">
      <c r="A2">
        <v>0</v>
      </c>
      <c r="B2" s="2" t="s">
        <v>2</v>
      </c>
      <c r="C2" s="2" t="s">
        <v>4111</v>
      </c>
      <c r="D2" s="21">
        <v>8500</v>
      </c>
      <c r="E2" s="4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7">
        <f>(E2/D2)*100</f>
        <v>136.85882352941178</v>
      </c>
      <c r="P2" s="5">
        <f>IF(E2, QUOTIENT(E2,L2),0)</f>
        <v>63</v>
      </c>
      <c r="Q2" t="str">
        <f>LEFT(N2,FIND("/",N2,1)-1)</f>
        <v>film &amp; video</v>
      </c>
      <c r="R2" t="str">
        <f>RIGHT(N2,LEN(N2)-FIND("/",N2,1))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2" t="s">
        <v>3</v>
      </c>
      <c r="C3" s="2" t="s">
        <v>4112</v>
      </c>
      <c r="D3" s="21">
        <v>10275</v>
      </c>
      <c r="E3" s="4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7">
        <f t="shared" ref="O3:O66" si="0">(E3/D3)*100</f>
        <v>142.60827250608273</v>
      </c>
      <c r="P3" s="5">
        <f t="shared" ref="P3:P66" si="1">IF(E3, QUOTIENT(E3,L3),0)</f>
        <v>185</v>
      </c>
      <c r="Q3" t="str">
        <f t="shared" ref="Q3:Q66" si="2">LEFT(N3,FIND("/",N3,1)-1)</f>
        <v>film &amp; video</v>
      </c>
      <c r="R3" t="str">
        <f t="shared" ref="R3:R66" si="3">RIGHT(N3,LEN(N3)-FIND("/",N3,1))</f>
        <v>television</v>
      </c>
      <c r="S3" s="15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48" x14ac:dyDescent="0.2">
      <c r="A4">
        <v>2</v>
      </c>
      <c r="B4" s="2" t="s">
        <v>4</v>
      </c>
      <c r="C4" s="2" t="s">
        <v>4113</v>
      </c>
      <c r="D4" s="21">
        <v>500</v>
      </c>
      <c r="E4" s="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7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32" x14ac:dyDescent="0.2">
      <c r="A5">
        <v>3</v>
      </c>
      <c r="B5" s="2" t="s">
        <v>5</v>
      </c>
      <c r="C5" s="2" t="s">
        <v>4114</v>
      </c>
      <c r="D5" s="21">
        <v>10000</v>
      </c>
      <c r="E5" s="4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7">
        <f t="shared" si="0"/>
        <v>103.89999999999999</v>
      </c>
      <c r="P5" s="5">
        <f t="shared" si="1"/>
        <v>69</v>
      </c>
      <c r="Q5" t="str">
        <f t="shared" si="2"/>
        <v>film &amp; video</v>
      </c>
      <c r="R5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64" x14ac:dyDescent="0.2">
      <c r="A6">
        <v>4</v>
      </c>
      <c r="B6" s="2" t="s">
        <v>6</v>
      </c>
      <c r="C6" s="2" t="s">
        <v>4115</v>
      </c>
      <c r="D6" s="21">
        <v>44000</v>
      </c>
      <c r="E6" s="4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7">
        <f t="shared" si="0"/>
        <v>122.99154545454545</v>
      </c>
      <c r="P6" s="5">
        <f>IF(E6, QUOTIENT(E6,L6),0)</f>
        <v>190</v>
      </c>
      <c r="Q6" t="str">
        <f t="shared" si="2"/>
        <v>film &amp; video</v>
      </c>
      <c r="R6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8" x14ac:dyDescent="0.2">
      <c r="A7">
        <v>5</v>
      </c>
      <c r="B7" s="2" t="s">
        <v>7</v>
      </c>
      <c r="C7" s="2" t="s">
        <v>4116</v>
      </c>
      <c r="D7" s="21">
        <v>3999</v>
      </c>
      <c r="E7" s="4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7">
        <f t="shared" si="0"/>
        <v>109.77744436109028</v>
      </c>
      <c r="P7" s="5">
        <f t="shared" si="1"/>
        <v>93</v>
      </c>
      <c r="Q7" t="str">
        <f t="shared" si="2"/>
        <v>film &amp; video</v>
      </c>
      <c r="R7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48" x14ac:dyDescent="0.2">
      <c r="A8">
        <v>6</v>
      </c>
      <c r="B8" s="2" t="s">
        <v>8</v>
      </c>
      <c r="C8" s="2" t="s">
        <v>4117</v>
      </c>
      <c r="D8" s="21">
        <v>8000</v>
      </c>
      <c r="E8" s="4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7">
        <f t="shared" si="0"/>
        <v>106.4875</v>
      </c>
      <c r="P8" s="5">
        <f t="shared" si="1"/>
        <v>146</v>
      </c>
      <c r="Q8" t="str">
        <f t="shared" si="2"/>
        <v>film &amp; video</v>
      </c>
      <c r="R8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48" x14ac:dyDescent="0.2">
      <c r="A9">
        <v>7</v>
      </c>
      <c r="B9" s="2" t="s">
        <v>9</v>
      </c>
      <c r="C9" s="2" t="s">
        <v>4118</v>
      </c>
      <c r="D9" s="21">
        <v>9000</v>
      </c>
      <c r="E9" s="4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7">
        <f t="shared" si="0"/>
        <v>101.22222222222221</v>
      </c>
      <c r="P9" s="5">
        <f t="shared" si="1"/>
        <v>159</v>
      </c>
      <c r="Q9" t="str">
        <f t="shared" si="2"/>
        <v>film &amp; video</v>
      </c>
      <c r="R9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16" x14ac:dyDescent="0.2">
      <c r="A10">
        <v>8</v>
      </c>
      <c r="B10" s="2" t="s">
        <v>10</v>
      </c>
      <c r="C10" s="2" t="s">
        <v>4119</v>
      </c>
      <c r="D10" s="21">
        <v>3500</v>
      </c>
      <c r="E10" s="4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7">
        <f t="shared" si="0"/>
        <v>100.04342857142856</v>
      </c>
      <c r="P10" s="5">
        <f t="shared" si="1"/>
        <v>291</v>
      </c>
      <c r="Q10" t="str">
        <f t="shared" si="2"/>
        <v>film &amp; video</v>
      </c>
      <c r="R10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8" x14ac:dyDescent="0.2">
      <c r="A11">
        <v>9</v>
      </c>
      <c r="B11" s="2" t="s">
        <v>11</v>
      </c>
      <c r="C11" s="2" t="s">
        <v>4120</v>
      </c>
      <c r="D11" s="21">
        <v>500</v>
      </c>
      <c r="E11" s="4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7">
        <f t="shared" si="0"/>
        <v>125.998</v>
      </c>
      <c r="P11" s="5">
        <f t="shared" si="1"/>
        <v>31</v>
      </c>
      <c r="Q11" t="str">
        <f t="shared" si="2"/>
        <v>film &amp; video</v>
      </c>
      <c r="R11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48" x14ac:dyDescent="0.2">
      <c r="A12">
        <v>10</v>
      </c>
      <c r="B12" s="2" t="s">
        <v>12</v>
      </c>
      <c r="C12" s="2" t="s">
        <v>4121</v>
      </c>
      <c r="D12" s="21">
        <v>3000</v>
      </c>
      <c r="E12" s="4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7">
        <f t="shared" si="0"/>
        <v>100.49999999999999</v>
      </c>
      <c r="P12" s="5">
        <f t="shared" si="1"/>
        <v>158</v>
      </c>
      <c r="Q12" t="str">
        <f t="shared" si="2"/>
        <v>film &amp; video</v>
      </c>
      <c r="R12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48" x14ac:dyDescent="0.2">
      <c r="A13">
        <v>11</v>
      </c>
      <c r="B13" s="2" t="s">
        <v>13</v>
      </c>
      <c r="C13" s="2" t="s">
        <v>4122</v>
      </c>
      <c r="D13" s="21">
        <v>5000</v>
      </c>
      <c r="E13" s="4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7">
        <f t="shared" si="0"/>
        <v>120.5</v>
      </c>
      <c r="P13" s="5">
        <f t="shared" si="1"/>
        <v>80</v>
      </c>
      <c r="Q13" t="str">
        <f t="shared" si="2"/>
        <v>film &amp; video</v>
      </c>
      <c r="R13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48" x14ac:dyDescent="0.2">
      <c r="A14">
        <v>12</v>
      </c>
      <c r="B14" s="2" t="s">
        <v>14</v>
      </c>
      <c r="C14" s="2" t="s">
        <v>4123</v>
      </c>
      <c r="D14" s="21">
        <v>30000</v>
      </c>
      <c r="E14" s="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7">
        <f t="shared" si="0"/>
        <v>165.29333333333335</v>
      </c>
      <c r="P14" s="5">
        <f t="shared" si="1"/>
        <v>59</v>
      </c>
      <c r="Q14" t="str">
        <f t="shared" si="2"/>
        <v>film &amp; video</v>
      </c>
      <c r="R14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32" x14ac:dyDescent="0.2">
      <c r="A15">
        <v>13</v>
      </c>
      <c r="B15" s="2" t="s">
        <v>15</v>
      </c>
      <c r="C15" s="2" t="s">
        <v>4124</v>
      </c>
      <c r="D15" s="21">
        <v>3500</v>
      </c>
      <c r="E15" s="4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7">
        <f t="shared" si="0"/>
        <v>159.97142857142856</v>
      </c>
      <c r="P15" s="5">
        <f t="shared" si="1"/>
        <v>109</v>
      </c>
      <c r="Q15" t="str">
        <f t="shared" si="2"/>
        <v>film &amp; video</v>
      </c>
      <c r="R15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32" x14ac:dyDescent="0.2">
      <c r="A16">
        <v>14</v>
      </c>
      <c r="B16" s="2" t="s">
        <v>16</v>
      </c>
      <c r="C16" s="2" t="s">
        <v>4125</v>
      </c>
      <c r="D16" s="21">
        <v>6000</v>
      </c>
      <c r="E16" s="4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7">
        <f t="shared" si="0"/>
        <v>100.93333333333334</v>
      </c>
      <c r="P16" s="5">
        <f t="shared" si="1"/>
        <v>147</v>
      </c>
      <c r="Q16" t="str">
        <f t="shared" si="2"/>
        <v>film &amp; video</v>
      </c>
      <c r="R16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8" x14ac:dyDescent="0.2">
      <c r="A17">
        <v>15</v>
      </c>
      <c r="B17" s="2" t="s">
        <v>17</v>
      </c>
      <c r="C17" s="2" t="s">
        <v>4126</v>
      </c>
      <c r="D17" s="21">
        <v>2000</v>
      </c>
      <c r="E17" s="4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7">
        <f t="shared" si="0"/>
        <v>106.60000000000001</v>
      </c>
      <c r="P17" s="5">
        <f t="shared" si="1"/>
        <v>21</v>
      </c>
      <c r="Q17" t="str">
        <f t="shared" si="2"/>
        <v>film &amp; video</v>
      </c>
      <c r="R17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48" x14ac:dyDescent="0.2">
      <c r="A18">
        <v>16</v>
      </c>
      <c r="B18" s="2" t="s">
        <v>18</v>
      </c>
      <c r="C18" s="2" t="s">
        <v>4127</v>
      </c>
      <c r="D18" s="21">
        <v>12000</v>
      </c>
      <c r="E18" s="4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7">
        <f t="shared" si="0"/>
        <v>100.24166666666667</v>
      </c>
      <c r="P18" s="5">
        <f t="shared" si="1"/>
        <v>171</v>
      </c>
      <c r="Q18" t="str">
        <f t="shared" si="2"/>
        <v>film &amp; video</v>
      </c>
      <c r="R18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48" x14ac:dyDescent="0.2">
      <c r="A19">
        <v>17</v>
      </c>
      <c r="B19" s="2" t="s">
        <v>19</v>
      </c>
      <c r="C19" s="2" t="s">
        <v>4128</v>
      </c>
      <c r="D19" s="21">
        <v>1500</v>
      </c>
      <c r="E19" s="4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7">
        <f t="shared" si="0"/>
        <v>100.66666666666666</v>
      </c>
      <c r="P19" s="5">
        <f t="shared" si="1"/>
        <v>41</v>
      </c>
      <c r="Q19" t="str">
        <f t="shared" si="2"/>
        <v>film &amp; video</v>
      </c>
      <c r="R19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8" x14ac:dyDescent="0.2">
      <c r="A20">
        <v>18</v>
      </c>
      <c r="B20" s="2" t="s">
        <v>20</v>
      </c>
      <c r="C20" s="2" t="s">
        <v>4129</v>
      </c>
      <c r="D20" s="21">
        <v>30000</v>
      </c>
      <c r="E20" s="4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7">
        <f t="shared" si="0"/>
        <v>106.32110000000002</v>
      </c>
      <c r="P20" s="5">
        <f t="shared" si="1"/>
        <v>93</v>
      </c>
      <c r="Q20" t="str">
        <f t="shared" si="2"/>
        <v>film &amp; video</v>
      </c>
      <c r="R20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48" x14ac:dyDescent="0.2">
      <c r="A21">
        <v>19</v>
      </c>
      <c r="B21" s="2" t="s">
        <v>21</v>
      </c>
      <c r="C21" s="2" t="s">
        <v>4130</v>
      </c>
      <c r="D21" s="21">
        <v>850</v>
      </c>
      <c r="E21" s="4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7">
        <f t="shared" si="0"/>
        <v>145.29411764705881</v>
      </c>
      <c r="P21" s="5">
        <f t="shared" si="1"/>
        <v>56</v>
      </c>
      <c r="Q21" t="str">
        <f t="shared" si="2"/>
        <v>film &amp; video</v>
      </c>
      <c r="R21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8" x14ac:dyDescent="0.2">
      <c r="A22">
        <v>20</v>
      </c>
      <c r="B22" s="2" t="s">
        <v>22</v>
      </c>
      <c r="C22" s="2" t="s">
        <v>4131</v>
      </c>
      <c r="D22" s="21">
        <v>2000</v>
      </c>
      <c r="E22" s="4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7">
        <f t="shared" si="0"/>
        <v>100.2</v>
      </c>
      <c r="P22" s="5">
        <f t="shared" si="1"/>
        <v>80</v>
      </c>
      <c r="Q22" t="str">
        <f t="shared" si="2"/>
        <v>film &amp; video</v>
      </c>
      <c r="R22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8" x14ac:dyDescent="0.2">
      <c r="A23">
        <v>21</v>
      </c>
      <c r="B23" s="2" t="s">
        <v>23</v>
      </c>
      <c r="C23" s="2" t="s">
        <v>4132</v>
      </c>
      <c r="D23" s="21">
        <v>18500</v>
      </c>
      <c r="E23" s="4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7">
        <f t="shared" si="0"/>
        <v>109.13513513513513</v>
      </c>
      <c r="P23" s="5">
        <f t="shared" si="1"/>
        <v>199</v>
      </c>
      <c r="Q23" t="str">
        <f t="shared" si="2"/>
        <v>film &amp; video</v>
      </c>
      <c r="R23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32" x14ac:dyDescent="0.2">
      <c r="A24">
        <v>22</v>
      </c>
      <c r="B24" s="2" t="s">
        <v>24</v>
      </c>
      <c r="C24" s="2" t="s">
        <v>4133</v>
      </c>
      <c r="D24" s="21">
        <v>350</v>
      </c>
      <c r="E24" s="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7">
        <f t="shared" si="0"/>
        <v>117.14285714285715</v>
      </c>
      <c r="P24" s="5">
        <f t="shared" si="1"/>
        <v>51</v>
      </c>
      <c r="Q24" t="str">
        <f t="shared" si="2"/>
        <v>film &amp; video</v>
      </c>
      <c r="R24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8" x14ac:dyDescent="0.2">
      <c r="A25">
        <v>23</v>
      </c>
      <c r="B25" s="2" t="s">
        <v>25</v>
      </c>
      <c r="C25" s="2" t="s">
        <v>4134</v>
      </c>
      <c r="D25" s="21">
        <v>2000</v>
      </c>
      <c r="E25" s="4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7">
        <f t="shared" si="0"/>
        <v>118.5</v>
      </c>
      <c r="P25" s="5">
        <f t="shared" si="1"/>
        <v>103</v>
      </c>
      <c r="Q25" t="str">
        <f t="shared" si="2"/>
        <v>film &amp; video</v>
      </c>
      <c r="R25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32" x14ac:dyDescent="0.2">
      <c r="A26">
        <v>24</v>
      </c>
      <c r="B26" s="2" t="s">
        <v>26</v>
      </c>
      <c r="C26" s="2" t="s">
        <v>4135</v>
      </c>
      <c r="D26" s="21">
        <v>35000</v>
      </c>
      <c r="E26" s="4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7">
        <f t="shared" si="0"/>
        <v>108.80768571428572</v>
      </c>
      <c r="P26" s="5">
        <f t="shared" si="1"/>
        <v>66</v>
      </c>
      <c r="Q26" t="str">
        <f t="shared" si="2"/>
        <v>film &amp; video</v>
      </c>
      <c r="R26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48" x14ac:dyDescent="0.2">
      <c r="A27">
        <v>25</v>
      </c>
      <c r="B27" s="2" t="s">
        <v>27</v>
      </c>
      <c r="C27" s="2" t="s">
        <v>4136</v>
      </c>
      <c r="D27" s="21">
        <v>600</v>
      </c>
      <c r="E27" s="4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7">
        <f t="shared" si="0"/>
        <v>133.33333333333331</v>
      </c>
      <c r="P27" s="5">
        <f t="shared" si="1"/>
        <v>57</v>
      </c>
      <c r="Q27" t="str">
        <f t="shared" si="2"/>
        <v>film &amp; video</v>
      </c>
      <c r="R27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48" x14ac:dyDescent="0.2">
      <c r="A28">
        <v>26</v>
      </c>
      <c r="B28" s="2" t="s">
        <v>28</v>
      </c>
      <c r="C28" s="2" t="s">
        <v>4137</v>
      </c>
      <c r="D28" s="21">
        <v>1250</v>
      </c>
      <c r="E28" s="4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7">
        <f t="shared" si="0"/>
        <v>155.20000000000002</v>
      </c>
      <c r="P28" s="5">
        <f t="shared" si="1"/>
        <v>102</v>
      </c>
      <c r="Q28" t="str">
        <f t="shared" si="2"/>
        <v>film &amp; video</v>
      </c>
      <c r="R28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8" x14ac:dyDescent="0.2">
      <c r="A29">
        <v>27</v>
      </c>
      <c r="B29" s="2" t="s">
        <v>29</v>
      </c>
      <c r="C29" s="2" t="s">
        <v>4138</v>
      </c>
      <c r="D29" s="21">
        <v>20000</v>
      </c>
      <c r="E29" s="4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7">
        <f t="shared" si="0"/>
        <v>111.72500000000001</v>
      </c>
      <c r="P29" s="5">
        <f t="shared" si="1"/>
        <v>148</v>
      </c>
      <c r="Q29" t="str">
        <f t="shared" si="2"/>
        <v>film &amp; video</v>
      </c>
      <c r="R29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32" x14ac:dyDescent="0.2">
      <c r="A30">
        <v>28</v>
      </c>
      <c r="B30" s="2" t="s">
        <v>30</v>
      </c>
      <c r="C30" s="2" t="s">
        <v>4139</v>
      </c>
      <c r="D30" s="21">
        <v>12000</v>
      </c>
      <c r="E30" s="4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7">
        <f t="shared" si="0"/>
        <v>100.35000000000001</v>
      </c>
      <c r="P30" s="5">
        <f t="shared" si="1"/>
        <v>169</v>
      </c>
      <c r="Q30" t="str">
        <f t="shared" si="2"/>
        <v>film &amp; video</v>
      </c>
      <c r="R30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48" x14ac:dyDescent="0.2">
      <c r="A31">
        <v>29</v>
      </c>
      <c r="B31" s="2" t="s">
        <v>31</v>
      </c>
      <c r="C31" s="2" t="s">
        <v>4140</v>
      </c>
      <c r="D31" s="21">
        <v>3000</v>
      </c>
      <c r="E31" s="4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7">
        <f t="shared" si="0"/>
        <v>123.33333333333334</v>
      </c>
      <c r="P31" s="5">
        <f t="shared" si="1"/>
        <v>31</v>
      </c>
      <c r="Q31" t="str">
        <f t="shared" si="2"/>
        <v>film &amp; video</v>
      </c>
      <c r="R31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8" x14ac:dyDescent="0.2">
      <c r="A32">
        <v>30</v>
      </c>
      <c r="B32" s="2" t="s">
        <v>32</v>
      </c>
      <c r="C32" s="2" t="s">
        <v>4141</v>
      </c>
      <c r="D32" s="21">
        <v>4000</v>
      </c>
      <c r="E32" s="4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7">
        <f t="shared" si="0"/>
        <v>101.29975</v>
      </c>
      <c r="P32" s="5">
        <f t="shared" si="1"/>
        <v>76</v>
      </c>
      <c r="Q32" t="str">
        <f t="shared" si="2"/>
        <v>film &amp; video</v>
      </c>
      <c r="R32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8" x14ac:dyDescent="0.2">
      <c r="A33">
        <v>31</v>
      </c>
      <c r="B33" s="2" t="s">
        <v>33</v>
      </c>
      <c r="C33" s="2" t="s">
        <v>4142</v>
      </c>
      <c r="D33" s="21">
        <v>13</v>
      </c>
      <c r="E33" s="4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7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48" x14ac:dyDescent="0.2">
      <c r="A34">
        <v>32</v>
      </c>
      <c r="B34" s="2" t="s">
        <v>34</v>
      </c>
      <c r="C34" s="2" t="s">
        <v>4143</v>
      </c>
      <c r="D34" s="21">
        <v>28450</v>
      </c>
      <c r="E34" s="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7">
        <f t="shared" si="0"/>
        <v>100.24604569420035</v>
      </c>
      <c r="P34" s="5">
        <f t="shared" si="1"/>
        <v>320</v>
      </c>
      <c r="Q34" t="str">
        <f t="shared" si="2"/>
        <v>film &amp; video</v>
      </c>
      <c r="R34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48" x14ac:dyDescent="0.2">
      <c r="A35">
        <v>33</v>
      </c>
      <c r="B35" s="2" t="s">
        <v>35</v>
      </c>
      <c r="C35" s="2" t="s">
        <v>4144</v>
      </c>
      <c r="D35" s="21">
        <v>5250</v>
      </c>
      <c r="E35" s="4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7">
        <f t="shared" si="0"/>
        <v>102.0952380952381</v>
      </c>
      <c r="P35" s="5">
        <f t="shared" si="1"/>
        <v>83</v>
      </c>
      <c r="Q35" t="str">
        <f t="shared" si="2"/>
        <v>film &amp; video</v>
      </c>
      <c r="R35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48" x14ac:dyDescent="0.2">
      <c r="A36">
        <v>34</v>
      </c>
      <c r="B36" s="2" t="s">
        <v>36</v>
      </c>
      <c r="C36" s="2" t="s">
        <v>4145</v>
      </c>
      <c r="D36" s="21">
        <v>2600</v>
      </c>
      <c r="E36" s="4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7">
        <f t="shared" si="0"/>
        <v>130.46153846153845</v>
      </c>
      <c r="P36" s="5">
        <f t="shared" si="1"/>
        <v>49</v>
      </c>
      <c r="Q36" t="str">
        <f t="shared" si="2"/>
        <v>film &amp; video</v>
      </c>
      <c r="R36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32" x14ac:dyDescent="0.2">
      <c r="A37">
        <v>35</v>
      </c>
      <c r="B37" s="2" t="s">
        <v>37</v>
      </c>
      <c r="C37" s="2" t="s">
        <v>4146</v>
      </c>
      <c r="D37" s="21">
        <v>1000</v>
      </c>
      <c r="E37" s="4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7">
        <f t="shared" si="0"/>
        <v>166.5</v>
      </c>
      <c r="P37" s="5">
        <f t="shared" si="1"/>
        <v>59</v>
      </c>
      <c r="Q37" t="str">
        <f t="shared" si="2"/>
        <v>film &amp; video</v>
      </c>
      <c r="R37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32" x14ac:dyDescent="0.2">
      <c r="A38">
        <v>36</v>
      </c>
      <c r="B38" s="2" t="s">
        <v>38</v>
      </c>
      <c r="C38" s="2" t="s">
        <v>4147</v>
      </c>
      <c r="D38" s="21">
        <v>6000</v>
      </c>
      <c r="E38" s="4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7">
        <f t="shared" si="0"/>
        <v>142.15</v>
      </c>
      <c r="P38" s="5">
        <f t="shared" si="1"/>
        <v>193</v>
      </c>
      <c r="Q38" t="str">
        <f t="shared" si="2"/>
        <v>film &amp; video</v>
      </c>
      <c r="R38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48" x14ac:dyDescent="0.2">
      <c r="A39">
        <v>37</v>
      </c>
      <c r="B39" s="2" t="s">
        <v>39</v>
      </c>
      <c r="C39" s="2" t="s">
        <v>4148</v>
      </c>
      <c r="D39" s="21">
        <v>22000</v>
      </c>
      <c r="E39" s="4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7">
        <f t="shared" si="0"/>
        <v>183.44090909090909</v>
      </c>
      <c r="P39" s="5">
        <f t="shared" si="1"/>
        <v>159</v>
      </c>
      <c r="Q39" t="str">
        <f t="shared" si="2"/>
        <v>film &amp; video</v>
      </c>
      <c r="R39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8" x14ac:dyDescent="0.2">
      <c r="A40">
        <v>38</v>
      </c>
      <c r="B40" s="2" t="s">
        <v>40</v>
      </c>
      <c r="C40" s="2" t="s">
        <v>4149</v>
      </c>
      <c r="D40" s="21">
        <v>2500</v>
      </c>
      <c r="E40" s="4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7">
        <f t="shared" si="0"/>
        <v>110.04</v>
      </c>
      <c r="P40" s="5">
        <f t="shared" si="1"/>
        <v>41</v>
      </c>
      <c r="Q40" t="str">
        <f t="shared" si="2"/>
        <v>film &amp; video</v>
      </c>
      <c r="R40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48" x14ac:dyDescent="0.2">
      <c r="A41">
        <v>39</v>
      </c>
      <c r="B41" s="2" t="s">
        <v>41</v>
      </c>
      <c r="C41" s="2" t="s">
        <v>4150</v>
      </c>
      <c r="D41" s="21">
        <v>25000</v>
      </c>
      <c r="E41" s="4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7">
        <f t="shared" si="0"/>
        <v>130.98000000000002</v>
      </c>
      <c r="P41" s="5">
        <f t="shared" si="1"/>
        <v>150</v>
      </c>
      <c r="Q41" t="str">
        <f t="shared" si="2"/>
        <v>film &amp; video</v>
      </c>
      <c r="R41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48" x14ac:dyDescent="0.2">
      <c r="A42">
        <v>40</v>
      </c>
      <c r="B42" s="2" t="s">
        <v>42</v>
      </c>
      <c r="C42" s="2" t="s">
        <v>4151</v>
      </c>
      <c r="D42" s="21">
        <v>2000</v>
      </c>
      <c r="E42" s="4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7">
        <f t="shared" si="0"/>
        <v>101.35000000000001</v>
      </c>
      <c r="P42" s="5">
        <f t="shared" si="1"/>
        <v>126</v>
      </c>
      <c r="Q42" t="str">
        <f t="shared" si="2"/>
        <v>film &amp; video</v>
      </c>
      <c r="R42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48" x14ac:dyDescent="0.2">
      <c r="A43">
        <v>41</v>
      </c>
      <c r="B43" s="2" t="s">
        <v>43</v>
      </c>
      <c r="C43" s="2" t="s">
        <v>4152</v>
      </c>
      <c r="D43" s="21">
        <v>2000</v>
      </c>
      <c r="E43" s="4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7">
        <f t="shared" si="0"/>
        <v>100</v>
      </c>
      <c r="P43" s="5">
        <f t="shared" si="1"/>
        <v>105</v>
      </c>
      <c r="Q43" t="str">
        <f t="shared" si="2"/>
        <v>film &amp; video</v>
      </c>
      <c r="R43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48" x14ac:dyDescent="0.2">
      <c r="A44">
        <v>42</v>
      </c>
      <c r="B44" s="2" t="s">
        <v>44</v>
      </c>
      <c r="C44" s="2" t="s">
        <v>4153</v>
      </c>
      <c r="D44" s="21">
        <v>14000</v>
      </c>
      <c r="E44" s="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7">
        <f t="shared" si="0"/>
        <v>141.85714285714286</v>
      </c>
      <c r="P44" s="5">
        <f t="shared" si="1"/>
        <v>117</v>
      </c>
      <c r="Q44" t="str">
        <f t="shared" si="2"/>
        <v>film &amp; video</v>
      </c>
      <c r="R44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48" x14ac:dyDescent="0.2">
      <c r="A45">
        <v>43</v>
      </c>
      <c r="B45" s="2" t="s">
        <v>45</v>
      </c>
      <c r="C45" s="2" t="s">
        <v>4154</v>
      </c>
      <c r="D45" s="21">
        <v>10000</v>
      </c>
      <c r="E45" s="4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7">
        <f t="shared" si="0"/>
        <v>308.65999999999997</v>
      </c>
      <c r="P45" s="5">
        <f t="shared" si="1"/>
        <v>117</v>
      </c>
      <c r="Q45" t="str">
        <f t="shared" si="2"/>
        <v>film &amp; video</v>
      </c>
      <c r="R45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48" x14ac:dyDescent="0.2">
      <c r="A46">
        <v>44</v>
      </c>
      <c r="B46" s="2" t="s">
        <v>46</v>
      </c>
      <c r="C46" s="2" t="s">
        <v>4155</v>
      </c>
      <c r="D46" s="21">
        <v>2000</v>
      </c>
      <c r="E46" s="4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7">
        <f t="shared" si="0"/>
        <v>100</v>
      </c>
      <c r="P46" s="5">
        <f t="shared" si="1"/>
        <v>133</v>
      </c>
      <c r="Q46" t="str">
        <f t="shared" si="2"/>
        <v>film &amp; video</v>
      </c>
      <c r="R46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8" x14ac:dyDescent="0.2">
      <c r="A47">
        <v>45</v>
      </c>
      <c r="B47" s="2" t="s">
        <v>47</v>
      </c>
      <c r="C47" s="2" t="s">
        <v>4156</v>
      </c>
      <c r="D47" s="21">
        <v>5000</v>
      </c>
      <c r="E47" s="4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7">
        <f t="shared" si="0"/>
        <v>120</v>
      </c>
      <c r="P47" s="5">
        <f t="shared" si="1"/>
        <v>98</v>
      </c>
      <c r="Q47" t="str">
        <f t="shared" si="2"/>
        <v>film &amp; video</v>
      </c>
      <c r="R47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8" x14ac:dyDescent="0.2">
      <c r="A48">
        <v>46</v>
      </c>
      <c r="B48" s="2" t="s">
        <v>48</v>
      </c>
      <c r="C48" s="2" t="s">
        <v>4157</v>
      </c>
      <c r="D48" s="21">
        <v>8400</v>
      </c>
      <c r="E48" s="4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7">
        <f t="shared" si="0"/>
        <v>104.16666666666667</v>
      </c>
      <c r="P48" s="5">
        <f t="shared" si="1"/>
        <v>194</v>
      </c>
      <c r="Q48" t="str">
        <f t="shared" si="2"/>
        <v>film &amp; video</v>
      </c>
      <c r="R48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48" x14ac:dyDescent="0.2">
      <c r="A49">
        <v>47</v>
      </c>
      <c r="B49" s="2" t="s">
        <v>49</v>
      </c>
      <c r="C49" s="2" t="s">
        <v>4158</v>
      </c>
      <c r="D49" s="21">
        <v>5000</v>
      </c>
      <c r="E49" s="4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7">
        <f t="shared" si="0"/>
        <v>107.61100000000002</v>
      </c>
      <c r="P49" s="5">
        <f t="shared" si="1"/>
        <v>76</v>
      </c>
      <c r="Q49" t="str">
        <f t="shared" si="2"/>
        <v>film &amp; video</v>
      </c>
      <c r="R49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48" x14ac:dyDescent="0.2">
      <c r="A50">
        <v>48</v>
      </c>
      <c r="B50" s="2" t="s">
        <v>50</v>
      </c>
      <c r="C50" s="2" t="s">
        <v>4159</v>
      </c>
      <c r="D50" s="21">
        <v>2000</v>
      </c>
      <c r="E50" s="4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7">
        <f t="shared" si="0"/>
        <v>107.94999999999999</v>
      </c>
      <c r="P50" s="5">
        <f t="shared" si="1"/>
        <v>56</v>
      </c>
      <c r="Q50" t="str">
        <f t="shared" si="2"/>
        <v>film &amp; video</v>
      </c>
      <c r="R50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ht="16" x14ac:dyDescent="0.2">
      <c r="A51">
        <v>49</v>
      </c>
      <c r="B51" s="2" t="s">
        <v>51</v>
      </c>
      <c r="C51" s="2" t="s">
        <v>4160</v>
      </c>
      <c r="D51" s="21">
        <v>12000</v>
      </c>
      <c r="E51" s="4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7">
        <f t="shared" si="0"/>
        <v>100</v>
      </c>
      <c r="P51" s="5">
        <f t="shared" si="1"/>
        <v>137</v>
      </c>
      <c r="Q51" t="str">
        <f t="shared" si="2"/>
        <v>film &amp; video</v>
      </c>
      <c r="R51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8" x14ac:dyDescent="0.2">
      <c r="A52">
        <v>50</v>
      </c>
      <c r="B52" s="2" t="s">
        <v>52</v>
      </c>
      <c r="C52" s="2" t="s">
        <v>4161</v>
      </c>
      <c r="D52" s="21">
        <v>600</v>
      </c>
      <c r="E52" s="4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7">
        <f t="shared" si="0"/>
        <v>100</v>
      </c>
      <c r="P52" s="5">
        <f t="shared" si="1"/>
        <v>27</v>
      </c>
      <c r="Q52" t="str">
        <f t="shared" si="2"/>
        <v>film &amp; video</v>
      </c>
      <c r="R52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48" x14ac:dyDescent="0.2">
      <c r="A53">
        <v>51</v>
      </c>
      <c r="B53" s="2" t="s">
        <v>53</v>
      </c>
      <c r="C53" s="2" t="s">
        <v>4162</v>
      </c>
      <c r="D53" s="21">
        <v>11000</v>
      </c>
      <c r="E53" s="4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7">
        <f t="shared" si="0"/>
        <v>128.0181818181818</v>
      </c>
      <c r="P53" s="5">
        <f t="shared" si="1"/>
        <v>118</v>
      </c>
      <c r="Q53" t="str">
        <f t="shared" si="2"/>
        <v>film &amp; video</v>
      </c>
      <c r="R53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8" x14ac:dyDescent="0.2">
      <c r="A54">
        <v>52</v>
      </c>
      <c r="B54" s="2" t="s">
        <v>54</v>
      </c>
      <c r="C54" s="2" t="s">
        <v>4163</v>
      </c>
      <c r="D54" s="21">
        <v>10000</v>
      </c>
      <c r="E54" s="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7">
        <f t="shared" si="0"/>
        <v>116.21</v>
      </c>
      <c r="P54" s="5">
        <f t="shared" si="1"/>
        <v>223</v>
      </c>
      <c r="Q54" t="str">
        <f t="shared" si="2"/>
        <v>film &amp; video</v>
      </c>
      <c r="R54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32" x14ac:dyDescent="0.2">
      <c r="A55">
        <v>53</v>
      </c>
      <c r="B55" s="2" t="s">
        <v>55</v>
      </c>
      <c r="C55" s="2" t="s">
        <v>4164</v>
      </c>
      <c r="D55" s="21">
        <v>3000</v>
      </c>
      <c r="E55" s="4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7">
        <f t="shared" si="0"/>
        <v>109.63333333333334</v>
      </c>
      <c r="P55" s="5">
        <f t="shared" si="1"/>
        <v>28</v>
      </c>
      <c r="Q55" t="str">
        <f t="shared" si="2"/>
        <v>film &amp; video</v>
      </c>
      <c r="R55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48" x14ac:dyDescent="0.2">
      <c r="A56">
        <v>54</v>
      </c>
      <c r="B56" s="2" t="s">
        <v>56</v>
      </c>
      <c r="C56" s="2" t="s">
        <v>4165</v>
      </c>
      <c r="D56" s="21">
        <v>10000</v>
      </c>
      <c r="E56" s="4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7">
        <f t="shared" si="0"/>
        <v>101</v>
      </c>
      <c r="P56" s="5">
        <f t="shared" si="1"/>
        <v>194</v>
      </c>
      <c r="Q56" t="str">
        <f t="shared" si="2"/>
        <v>film &amp; video</v>
      </c>
      <c r="R56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8" x14ac:dyDescent="0.2">
      <c r="A57">
        <v>55</v>
      </c>
      <c r="B57" s="2" t="s">
        <v>57</v>
      </c>
      <c r="C57" s="2" t="s">
        <v>4166</v>
      </c>
      <c r="D57" s="21">
        <v>8600</v>
      </c>
      <c r="E57" s="4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7">
        <f t="shared" si="0"/>
        <v>128.95348837209301</v>
      </c>
      <c r="P57" s="5">
        <f t="shared" si="1"/>
        <v>128</v>
      </c>
      <c r="Q57" t="str">
        <f t="shared" si="2"/>
        <v>film &amp; video</v>
      </c>
      <c r="R57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32" x14ac:dyDescent="0.2">
      <c r="A58">
        <v>56</v>
      </c>
      <c r="B58" s="2" t="s">
        <v>58</v>
      </c>
      <c r="C58" s="2" t="s">
        <v>4167</v>
      </c>
      <c r="D58" s="21">
        <v>8000</v>
      </c>
      <c r="E58" s="4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7">
        <f t="shared" si="0"/>
        <v>107.26249999999999</v>
      </c>
      <c r="P58" s="5">
        <f t="shared" si="1"/>
        <v>49</v>
      </c>
      <c r="Q58" t="str">
        <f t="shared" si="2"/>
        <v>film &amp; video</v>
      </c>
      <c r="R58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48" x14ac:dyDescent="0.2">
      <c r="A59">
        <v>57</v>
      </c>
      <c r="B59" s="2" t="s">
        <v>59</v>
      </c>
      <c r="C59" s="2" t="s">
        <v>4168</v>
      </c>
      <c r="D59" s="21">
        <v>15000</v>
      </c>
      <c r="E59" s="4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7">
        <f t="shared" si="0"/>
        <v>101.89999999999999</v>
      </c>
      <c r="P59" s="5">
        <f t="shared" si="1"/>
        <v>221</v>
      </c>
      <c r="Q59" t="str">
        <f t="shared" si="2"/>
        <v>film &amp; video</v>
      </c>
      <c r="R59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32" x14ac:dyDescent="0.2">
      <c r="A60">
        <v>58</v>
      </c>
      <c r="B60" s="2" t="s">
        <v>60</v>
      </c>
      <c r="C60" s="2" t="s">
        <v>4169</v>
      </c>
      <c r="D60" s="21">
        <v>10000</v>
      </c>
      <c r="E60" s="4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7">
        <f t="shared" si="0"/>
        <v>102.91</v>
      </c>
      <c r="P60" s="5">
        <f t="shared" si="1"/>
        <v>137</v>
      </c>
      <c r="Q60" t="str">
        <f t="shared" si="2"/>
        <v>film &amp; video</v>
      </c>
      <c r="R60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48" x14ac:dyDescent="0.2">
      <c r="A61">
        <v>59</v>
      </c>
      <c r="B61" s="2" t="s">
        <v>61</v>
      </c>
      <c r="C61" s="2" t="s">
        <v>4170</v>
      </c>
      <c r="D61" s="21">
        <v>20000</v>
      </c>
      <c r="E61" s="4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7">
        <f t="shared" si="0"/>
        <v>100.12570000000001</v>
      </c>
      <c r="P61" s="5">
        <f t="shared" si="1"/>
        <v>606</v>
      </c>
      <c r="Q61" t="str">
        <f t="shared" si="2"/>
        <v>film &amp; video</v>
      </c>
      <c r="R61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8" x14ac:dyDescent="0.2">
      <c r="A62">
        <v>60</v>
      </c>
      <c r="B62" s="2" t="s">
        <v>62</v>
      </c>
      <c r="C62" s="2" t="s">
        <v>4171</v>
      </c>
      <c r="D62" s="21">
        <v>4500</v>
      </c>
      <c r="E62" s="4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7">
        <f t="shared" si="0"/>
        <v>103.29622222222221</v>
      </c>
      <c r="P62" s="5">
        <f t="shared" si="1"/>
        <v>43</v>
      </c>
      <c r="Q62" t="str">
        <f t="shared" si="2"/>
        <v>film &amp; video</v>
      </c>
      <c r="R62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48" x14ac:dyDescent="0.2">
      <c r="A63">
        <v>61</v>
      </c>
      <c r="B63" s="2" t="s">
        <v>63</v>
      </c>
      <c r="C63" s="2" t="s">
        <v>4172</v>
      </c>
      <c r="D63" s="21">
        <v>5000</v>
      </c>
      <c r="E63" s="4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7">
        <f t="shared" si="0"/>
        <v>148.30000000000001</v>
      </c>
      <c r="P63" s="5">
        <f t="shared" si="1"/>
        <v>322</v>
      </c>
      <c r="Q63" t="str">
        <f t="shared" si="2"/>
        <v>film &amp; video</v>
      </c>
      <c r="R63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48" x14ac:dyDescent="0.2">
      <c r="A64">
        <v>62</v>
      </c>
      <c r="B64" s="2" t="s">
        <v>64</v>
      </c>
      <c r="C64" s="2" t="s">
        <v>4173</v>
      </c>
      <c r="D64" s="21">
        <v>3000</v>
      </c>
      <c r="E64" s="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7">
        <f t="shared" si="0"/>
        <v>154.73333333333332</v>
      </c>
      <c r="P64" s="5">
        <f t="shared" si="1"/>
        <v>96</v>
      </c>
      <c r="Q64" t="str">
        <f t="shared" si="2"/>
        <v>film &amp; video</v>
      </c>
      <c r="R64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8" x14ac:dyDescent="0.2">
      <c r="A65">
        <v>63</v>
      </c>
      <c r="B65" s="2" t="s">
        <v>65</v>
      </c>
      <c r="C65" s="2" t="s">
        <v>4174</v>
      </c>
      <c r="D65" s="21">
        <v>2000</v>
      </c>
      <c r="E65" s="4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7">
        <f t="shared" si="0"/>
        <v>113.51849999999999</v>
      </c>
      <c r="P65" s="5">
        <f t="shared" si="1"/>
        <v>35</v>
      </c>
      <c r="Q65" t="str">
        <f t="shared" si="2"/>
        <v>film &amp; video</v>
      </c>
      <c r="R65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48" x14ac:dyDescent="0.2">
      <c r="A66">
        <v>64</v>
      </c>
      <c r="B66" s="2" t="s">
        <v>66</v>
      </c>
      <c r="C66" s="2" t="s">
        <v>4175</v>
      </c>
      <c r="D66" s="21">
        <v>1200</v>
      </c>
      <c r="E66" s="4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7">
        <f t="shared" si="0"/>
        <v>173.33333333333334</v>
      </c>
      <c r="P66" s="5">
        <f t="shared" si="1"/>
        <v>86</v>
      </c>
      <c r="Q66" t="str">
        <f t="shared" si="2"/>
        <v>film &amp; video</v>
      </c>
      <c r="R66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32" x14ac:dyDescent="0.2">
      <c r="A67">
        <v>65</v>
      </c>
      <c r="B67" s="2" t="s">
        <v>67</v>
      </c>
      <c r="C67" s="2" t="s">
        <v>4176</v>
      </c>
      <c r="D67" s="21">
        <v>7000</v>
      </c>
      <c r="E67" s="4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7">
        <f t="shared" ref="O67:O130" si="6">(E67/D67)*100</f>
        <v>107.52857142857141</v>
      </c>
      <c r="P67" s="5">
        <f t="shared" ref="P67:P130" si="7">IF(E67, QUOTIENT(E67,L67),0)</f>
        <v>132</v>
      </c>
      <c r="Q67" t="str">
        <f t="shared" ref="Q67:Q130" si="8">LEFT(N67,FIND("/",N67,1)-1)</f>
        <v>film &amp; video</v>
      </c>
      <c r="R67" t="str">
        <f t="shared" ref="R67:R130" si="9">RIGHT(N67,LEN(N67)-FIND("/",N67,1))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32" x14ac:dyDescent="0.2">
      <c r="A68">
        <v>66</v>
      </c>
      <c r="B68" s="2" t="s">
        <v>68</v>
      </c>
      <c r="C68" s="2" t="s">
        <v>4177</v>
      </c>
      <c r="D68" s="21">
        <v>2000</v>
      </c>
      <c r="E68" s="4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7">
        <f t="shared" si="6"/>
        <v>118.6</v>
      </c>
      <c r="P68" s="5">
        <f t="shared" si="7"/>
        <v>91</v>
      </c>
      <c r="Q68" t="str">
        <f t="shared" si="8"/>
        <v>film &amp; video</v>
      </c>
      <c r="R68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8" x14ac:dyDescent="0.2">
      <c r="A69">
        <v>67</v>
      </c>
      <c r="B69" s="2" t="s">
        <v>69</v>
      </c>
      <c r="C69" s="2" t="s">
        <v>4178</v>
      </c>
      <c r="D69" s="21">
        <v>2000</v>
      </c>
      <c r="E69" s="4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7">
        <f t="shared" si="6"/>
        <v>116.25000000000001</v>
      </c>
      <c r="P69" s="5">
        <f t="shared" si="7"/>
        <v>116</v>
      </c>
      <c r="Q69" t="str">
        <f t="shared" si="8"/>
        <v>film &amp; video</v>
      </c>
      <c r="R69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64" x14ac:dyDescent="0.2">
      <c r="A70">
        <v>68</v>
      </c>
      <c r="B70" s="2" t="s">
        <v>70</v>
      </c>
      <c r="C70" s="2" t="s">
        <v>4179</v>
      </c>
      <c r="D70" s="21">
        <v>600</v>
      </c>
      <c r="E70" s="4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7">
        <f t="shared" si="6"/>
        <v>127.16666666666667</v>
      </c>
      <c r="P70" s="5">
        <f t="shared" si="7"/>
        <v>21</v>
      </c>
      <c r="Q70" t="str">
        <f t="shared" si="8"/>
        <v>film &amp; video</v>
      </c>
      <c r="R70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48" x14ac:dyDescent="0.2">
      <c r="A71">
        <v>69</v>
      </c>
      <c r="B71" s="2" t="s">
        <v>71</v>
      </c>
      <c r="C71" s="2" t="s">
        <v>4180</v>
      </c>
      <c r="D71" s="21">
        <v>10000</v>
      </c>
      <c r="E71" s="4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7">
        <f t="shared" si="6"/>
        <v>110.9423</v>
      </c>
      <c r="P71" s="5">
        <f t="shared" si="7"/>
        <v>62</v>
      </c>
      <c r="Q71" t="str">
        <f t="shared" si="8"/>
        <v>film &amp; video</v>
      </c>
      <c r="R71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48" x14ac:dyDescent="0.2">
      <c r="A72">
        <v>70</v>
      </c>
      <c r="B72" s="2" t="s">
        <v>72</v>
      </c>
      <c r="C72" s="2" t="s">
        <v>4181</v>
      </c>
      <c r="D72" s="21">
        <v>500</v>
      </c>
      <c r="E72" s="4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7">
        <f t="shared" si="6"/>
        <v>127.2</v>
      </c>
      <c r="P72" s="5">
        <f t="shared" si="7"/>
        <v>37</v>
      </c>
      <c r="Q72" t="str">
        <f t="shared" si="8"/>
        <v>film &amp; video</v>
      </c>
      <c r="R72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8" x14ac:dyDescent="0.2">
      <c r="A73">
        <v>71</v>
      </c>
      <c r="B73" s="2" t="s">
        <v>73</v>
      </c>
      <c r="C73" s="2" t="s">
        <v>4182</v>
      </c>
      <c r="D73" s="21">
        <v>1800</v>
      </c>
      <c r="E73" s="4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7">
        <f t="shared" si="6"/>
        <v>123.94444444444443</v>
      </c>
      <c r="P73" s="5">
        <f t="shared" si="7"/>
        <v>69</v>
      </c>
      <c r="Q73" t="str">
        <f t="shared" si="8"/>
        <v>film &amp; video</v>
      </c>
      <c r="R73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48" x14ac:dyDescent="0.2">
      <c r="A74">
        <v>72</v>
      </c>
      <c r="B74" s="2" t="s">
        <v>74</v>
      </c>
      <c r="C74" s="2" t="s">
        <v>4183</v>
      </c>
      <c r="D74" s="21">
        <v>2200</v>
      </c>
      <c r="E74" s="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7">
        <f t="shared" si="6"/>
        <v>108.40909090909091</v>
      </c>
      <c r="P74" s="5">
        <f t="shared" si="7"/>
        <v>58</v>
      </c>
      <c r="Q74" t="str">
        <f t="shared" si="8"/>
        <v>film &amp; video</v>
      </c>
      <c r="R74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48" x14ac:dyDescent="0.2">
      <c r="A75">
        <v>73</v>
      </c>
      <c r="B75" s="2" t="s">
        <v>75</v>
      </c>
      <c r="C75" s="2" t="s">
        <v>4184</v>
      </c>
      <c r="D75" s="21">
        <v>900</v>
      </c>
      <c r="E75" s="4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7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48" x14ac:dyDescent="0.2">
      <c r="A76">
        <v>74</v>
      </c>
      <c r="B76" s="2" t="s">
        <v>76</v>
      </c>
      <c r="C76" s="2" t="s">
        <v>4185</v>
      </c>
      <c r="D76" s="21">
        <v>500</v>
      </c>
      <c r="E76" s="4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7">
        <f t="shared" si="6"/>
        <v>112.93199999999999</v>
      </c>
      <c r="P76" s="5">
        <f t="shared" si="7"/>
        <v>19</v>
      </c>
      <c r="Q76" t="str">
        <f t="shared" si="8"/>
        <v>film &amp; video</v>
      </c>
      <c r="R76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8" x14ac:dyDescent="0.2">
      <c r="A77">
        <v>75</v>
      </c>
      <c r="B77" s="2" t="s">
        <v>77</v>
      </c>
      <c r="C77" s="2" t="s">
        <v>4186</v>
      </c>
      <c r="D77" s="21">
        <v>3500</v>
      </c>
      <c r="E77" s="4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7">
        <f t="shared" si="6"/>
        <v>115.42857142857143</v>
      </c>
      <c r="P77" s="5">
        <f t="shared" si="7"/>
        <v>85</v>
      </c>
      <c r="Q77" t="str">
        <f t="shared" si="8"/>
        <v>film &amp; video</v>
      </c>
      <c r="R77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48" x14ac:dyDescent="0.2">
      <c r="A78">
        <v>76</v>
      </c>
      <c r="B78" s="2" t="s">
        <v>78</v>
      </c>
      <c r="C78" s="2" t="s">
        <v>4187</v>
      </c>
      <c r="D78" s="21">
        <v>300</v>
      </c>
      <c r="E78" s="4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7">
        <f t="shared" si="6"/>
        <v>153.33333333333334</v>
      </c>
      <c r="P78" s="5">
        <f t="shared" si="7"/>
        <v>30</v>
      </c>
      <c r="Q78" t="str">
        <f t="shared" si="8"/>
        <v>film &amp; video</v>
      </c>
      <c r="R78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8" x14ac:dyDescent="0.2">
      <c r="A79">
        <v>77</v>
      </c>
      <c r="B79" s="2" t="s">
        <v>79</v>
      </c>
      <c r="C79" s="2" t="s">
        <v>4188</v>
      </c>
      <c r="D79" s="21">
        <v>400</v>
      </c>
      <c r="E79" s="4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7">
        <f t="shared" si="6"/>
        <v>392.5</v>
      </c>
      <c r="P79" s="5">
        <f t="shared" si="7"/>
        <v>60</v>
      </c>
      <c r="Q79" t="str">
        <f t="shared" si="8"/>
        <v>film &amp; video</v>
      </c>
      <c r="R79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96" x14ac:dyDescent="0.2">
      <c r="A80">
        <v>78</v>
      </c>
      <c r="B80" s="2" t="s">
        <v>80</v>
      </c>
      <c r="C80" s="2" t="s">
        <v>4189</v>
      </c>
      <c r="D80" s="21">
        <v>50</v>
      </c>
      <c r="E80" s="4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7">
        <f t="shared" si="6"/>
        <v>2702</v>
      </c>
      <c r="P80" s="5">
        <f t="shared" si="7"/>
        <v>38</v>
      </c>
      <c r="Q80" t="str">
        <f t="shared" si="8"/>
        <v>film &amp; video</v>
      </c>
      <c r="R80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8" x14ac:dyDescent="0.2">
      <c r="A81">
        <v>79</v>
      </c>
      <c r="B81" s="2" t="s">
        <v>81</v>
      </c>
      <c r="C81" s="2" t="s">
        <v>4190</v>
      </c>
      <c r="D81" s="21">
        <v>1300</v>
      </c>
      <c r="E81" s="4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7">
        <f t="shared" si="6"/>
        <v>127</v>
      </c>
      <c r="P81" s="5">
        <f t="shared" si="7"/>
        <v>40</v>
      </c>
      <c r="Q81" t="str">
        <f t="shared" si="8"/>
        <v>film &amp; video</v>
      </c>
      <c r="R81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8" x14ac:dyDescent="0.2">
      <c r="A82">
        <v>80</v>
      </c>
      <c r="B82" s="2" t="s">
        <v>82</v>
      </c>
      <c r="C82" s="2" t="s">
        <v>4191</v>
      </c>
      <c r="D82" s="21">
        <v>12000</v>
      </c>
      <c r="E82" s="4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7">
        <f t="shared" si="6"/>
        <v>107.25</v>
      </c>
      <c r="P82" s="5">
        <f t="shared" si="7"/>
        <v>273</v>
      </c>
      <c r="Q82" t="str">
        <f t="shared" si="8"/>
        <v>film &amp; video</v>
      </c>
      <c r="R82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48" x14ac:dyDescent="0.2">
      <c r="A83">
        <v>81</v>
      </c>
      <c r="B83" s="2" t="s">
        <v>83</v>
      </c>
      <c r="C83" s="2" t="s">
        <v>4192</v>
      </c>
      <c r="D83" s="21">
        <v>750</v>
      </c>
      <c r="E83" s="4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7">
        <f t="shared" si="6"/>
        <v>198</v>
      </c>
      <c r="P83" s="5">
        <f t="shared" si="7"/>
        <v>53</v>
      </c>
      <c r="Q83" t="str">
        <f t="shared" si="8"/>
        <v>film &amp; video</v>
      </c>
      <c r="R83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48" x14ac:dyDescent="0.2">
      <c r="A84">
        <v>82</v>
      </c>
      <c r="B84" s="2" t="s">
        <v>84</v>
      </c>
      <c r="C84" s="2" t="s">
        <v>4193</v>
      </c>
      <c r="D84" s="21">
        <v>4000</v>
      </c>
      <c r="E84" s="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7">
        <f t="shared" si="6"/>
        <v>100.01249999999999</v>
      </c>
      <c r="P84" s="5">
        <f t="shared" si="7"/>
        <v>40</v>
      </c>
      <c r="Q84" t="str">
        <f t="shared" si="8"/>
        <v>film &amp; video</v>
      </c>
      <c r="R84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48" x14ac:dyDescent="0.2">
      <c r="A85">
        <v>83</v>
      </c>
      <c r="B85" s="2" t="s">
        <v>85</v>
      </c>
      <c r="C85" s="2" t="s">
        <v>4194</v>
      </c>
      <c r="D85" s="21">
        <v>200</v>
      </c>
      <c r="E85" s="4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7">
        <f t="shared" si="6"/>
        <v>102.49999999999999</v>
      </c>
      <c r="P85" s="5">
        <f t="shared" si="7"/>
        <v>15</v>
      </c>
      <c r="Q85" t="str">
        <f t="shared" si="8"/>
        <v>film &amp; video</v>
      </c>
      <c r="R85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8" x14ac:dyDescent="0.2">
      <c r="A86">
        <v>84</v>
      </c>
      <c r="B86" s="2" t="s">
        <v>86</v>
      </c>
      <c r="C86" s="2" t="s">
        <v>4195</v>
      </c>
      <c r="D86" s="21">
        <v>500</v>
      </c>
      <c r="E86" s="4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7">
        <f t="shared" si="6"/>
        <v>100</v>
      </c>
      <c r="P86" s="5">
        <f t="shared" si="7"/>
        <v>71</v>
      </c>
      <c r="Q86" t="str">
        <f t="shared" si="8"/>
        <v>film &amp; video</v>
      </c>
      <c r="R86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48" x14ac:dyDescent="0.2">
      <c r="A87">
        <v>85</v>
      </c>
      <c r="B87" s="2" t="s">
        <v>87</v>
      </c>
      <c r="C87" s="2" t="s">
        <v>4196</v>
      </c>
      <c r="D87" s="21">
        <v>1200</v>
      </c>
      <c r="E87" s="4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7">
        <f t="shared" si="6"/>
        <v>125.49999999999999</v>
      </c>
      <c r="P87" s="5">
        <f t="shared" si="7"/>
        <v>71</v>
      </c>
      <c r="Q87" t="str">
        <f t="shared" si="8"/>
        <v>film &amp; video</v>
      </c>
      <c r="R87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48" x14ac:dyDescent="0.2">
      <c r="A88">
        <v>86</v>
      </c>
      <c r="B88" s="2" t="s">
        <v>88</v>
      </c>
      <c r="C88" s="2" t="s">
        <v>4197</v>
      </c>
      <c r="D88" s="21">
        <v>6000</v>
      </c>
      <c r="E88" s="4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7">
        <f t="shared" si="6"/>
        <v>106.46666666666667</v>
      </c>
      <c r="P88" s="5">
        <f t="shared" si="7"/>
        <v>375</v>
      </c>
      <c r="Q88" t="str">
        <f t="shared" si="8"/>
        <v>film &amp; video</v>
      </c>
      <c r="R88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8" x14ac:dyDescent="0.2">
      <c r="A89">
        <v>87</v>
      </c>
      <c r="B89" s="2" t="s">
        <v>89</v>
      </c>
      <c r="C89" s="2" t="s">
        <v>4198</v>
      </c>
      <c r="D89" s="21">
        <v>2500</v>
      </c>
      <c r="E89" s="4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7">
        <f t="shared" si="6"/>
        <v>104.60000000000001</v>
      </c>
      <c r="P89" s="5">
        <f t="shared" si="7"/>
        <v>104</v>
      </c>
      <c r="Q89" t="str">
        <f t="shared" si="8"/>
        <v>film &amp; video</v>
      </c>
      <c r="R89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48" x14ac:dyDescent="0.2">
      <c r="A90">
        <v>88</v>
      </c>
      <c r="B90" s="2" t="s">
        <v>90</v>
      </c>
      <c r="C90" s="2" t="s">
        <v>4199</v>
      </c>
      <c r="D90" s="21">
        <v>3500</v>
      </c>
      <c r="E90" s="4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7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8" x14ac:dyDescent="0.2">
      <c r="A91">
        <v>89</v>
      </c>
      <c r="B91" s="2" t="s">
        <v>91</v>
      </c>
      <c r="C91" s="2" t="s">
        <v>4200</v>
      </c>
      <c r="D91" s="21">
        <v>6000</v>
      </c>
      <c r="E91" s="4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7">
        <f t="shared" si="6"/>
        <v>115.06666666666668</v>
      </c>
      <c r="P91" s="5">
        <f t="shared" si="7"/>
        <v>123</v>
      </c>
      <c r="Q91" t="str">
        <f t="shared" si="8"/>
        <v>film &amp; video</v>
      </c>
      <c r="R91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32" x14ac:dyDescent="0.2">
      <c r="A92">
        <v>90</v>
      </c>
      <c r="B92" s="2" t="s">
        <v>92</v>
      </c>
      <c r="C92" s="2" t="s">
        <v>4201</v>
      </c>
      <c r="D92" s="21">
        <v>500</v>
      </c>
      <c r="E92" s="4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7">
        <f t="shared" si="6"/>
        <v>100.4</v>
      </c>
      <c r="P92" s="5">
        <f t="shared" si="7"/>
        <v>31</v>
      </c>
      <c r="Q92" t="str">
        <f t="shared" si="8"/>
        <v>film &amp; video</v>
      </c>
      <c r="R92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8" x14ac:dyDescent="0.2">
      <c r="A93">
        <v>91</v>
      </c>
      <c r="B93" s="2" t="s">
        <v>93</v>
      </c>
      <c r="C93" s="2" t="s">
        <v>4202</v>
      </c>
      <c r="D93" s="21">
        <v>3000</v>
      </c>
      <c r="E93" s="4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7">
        <f t="shared" si="6"/>
        <v>120</v>
      </c>
      <c r="P93" s="5">
        <f t="shared" si="7"/>
        <v>78</v>
      </c>
      <c r="Q93" t="str">
        <f t="shared" si="8"/>
        <v>film &amp; video</v>
      </c>
      <c r="R93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48" x14ac:dyDescent="0.2">
      <c r="A94">
        <v>92</v>
      </c>
      <c r="B94" s="2" t="s">
        <v>94</v>
      </c>
      <c r="C94" s="2" t="s">
        <v>4203</v>
      </c>
      <c r="D94" s="21">
        <v>5000</v>
      </c>
      <c r="E94" s="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7">
        <f t="shared" si="6"/>
        <v>105.2</v>
      </c>
      <c r="P94" s="5">
        <f t="shared" si="7"/>
        <v>122</v>
      </c>
      <c r="Q94" t="str">
        <f t="shared" si="8"/>
        <v>film &amp; video</v>
      </c>
      <c r="R94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48" x14ac:dyDescent="0.2">
      <c r="A95">
        <v>93</v>
      </c>
      <c r="B95" s="2" t="s">
        <v>95</v>
      </c>
      <c r="C95" s="2" t="s">
        <v>4204</v>
      </c>
      <c r="D95" s="21">
        <v>1000</v>
      </c>
      <c r="E95" s="4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7">
        <f t="shared" si="6"/>
        <v>110.60000000000001</v>
      </c>
      <c r="P95" s="5">
        <f t="shared" si="7"/>
        <v>73</v>
      </c>
      <c r="Q95" t="str">
        <f t="shared" si="8"/>
        <v>film &amp; video</v>
      </c>
      <c r="R95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8" x14ac:dyDescent="0.2">
      <c r="A96">
        <v>94</v>
      </c>
      <c r="B96" s="2" t="s">
        <v>96</v>
      </c>
      <c r="C96" s="2" t="s">
        <v>4205</v>
      </c>
      <c r="D96" s="21">
        <v>250</v>
      </c>
      <c r="E96" s="4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7">
        <f t="shared" si="6"/>
        <v>104</v>
      </c>
      <c r="P96" s="5">
        <f t="shared" si="7"/>
        <v>21</v>
      </c>
      <c r="Q96" t="str">
        <f t="shared" si="8"/>
        <v>film &amp; video</v>
      </c>
      <c r="R96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48" x14ac:dyDescent="0.2">
      <c r="A97">
        <v>95</v>
      </c>
      <c r="B97" s="2" t="s">
        <v>97</v>
      </c>
      <c r="C97" s="2" t="s">
        <v>4206</v>
      </c>
      <c r="D97" s="21">
        <v>350</v>
      </c>
      <c r="E97" s="4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7">
        <f t="shared" si="6"/>
        <v>131.42857142857142</v>
      </c>
      <c r="P97" s="5">
        <f t="shared" si="7"/>
        <v>21</v>
      </c>
      <c r="Q97" t="str">
        <f t="shared" si="8"/>
        <v>film &amp; video</v>
      </c>
      <c r="R97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48" x14ac:dyDescent="0.2">
      <c r="A98">
        <v>96</v>
      </c>
      <c r="B98" s="2" t="s">
        <v>98</v>
      </c>
      <c r="C98" s="2" t="s">
        <v>4207</v>
      </c>
      <c r="D98" s="21">
        <v>1500</v>
      </c>
      <c r="E98" s="4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7">
        <f t="shared" si="6"/>
        <v>114.66666666666667</v>
      </c>
      <c r="P98" s="5">
        <f t="shared" si="7"/>
        <v>50</v>
      </c>
      <c r="Q98" t="str">
        <f t="shared" si="8"/>
        <v>film &amp; video</v>
      </c>
      <c r="R98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8" x14ac:dyDescent="0.2">
      <c r="A99">
        <v>97</v>
      </c>
      <c r="B99" s="2" t="s">
        <v>99</v>
      </c>
      <c r="C99" s="2" t="s">
        <v>4208</v>
      </c>
      <c r="D99" s="21">
        <v>400</v>
      </c>
      <c r="E99" s="4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7">
        <f t="shared" si="6"/>
        <v>106.25</v>
      </c>
      <c r="P99" s="5">
        <f t="shared" si="7"/>
        <v>53</v>
      </c>
      <c r="Q99" t="str">
        <f t="shared" si="8"/>
        <v>film &amp; video</v>
      </c>
      <c r="R99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8" x14ac:dyDescent="0.2">
      <c r="A100">
        <v>98</v>
      </c>
      <c r="B100" s="2" t="s">
        <v>100</v>
      </c>
      <c r="C100" s="2" t="s">
        <v>4209</v>
      </c>
      <c r="D100" s="21">
        <v>3200</v>
      </c>
      <c r="E100" s="4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7">
        <f t="shared" si="6"/>
        <v>106.25</v>
      </c>
      <c r="P100" s="5">
        <f t="shared" si="7"/>
        <v>56</v>
      </c>
      <c r="Q100" t="str">
        <f t="shared" si="8"/>
        <v>film &amp; video</v>
      </c>
      <c r="R100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32" x14ac:dyDescent="0.2">
      <c r="A101">
        <v>99</v>
      </c>
      <c r="B101" s="2" t="s">
        <v>101</v>
      </c>
      <c r="C101" s="2" t="s">
        <v>4210</v>
      </c>
      <c r="D101" s="21">
        <v>1500</v>
      </c>
      <c r="E101" s="4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7">
        <f t="shared" si="6"/>
        <v>106.01933333333334</v>
      </c>
      <c r="P101" s="5">
        <f t="shared" si="7"/>
        <v>40</v>
      </c>
      <c r="Q101" t="str">
        <f t="shared" si="8"/>
        <v>film &amp; video</v>
      </c>
      <c r="R101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48" x14ac:dyDescent="0.2">
      <c r="A102">
        <v>100</v>
      </c>
      <c r="B102" s="2" t="s">
        <v>102</v>
      </c>
      <c r="C102" s="2" t="s">
        <v>4211</v>
      </c>
      <c r="D102" s="21">
        <v>5000</v>
      </c>
      <c r="E102" s="4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7">
        <f t="shared" si="6"/>
        <v>100</v>
      </c>
      <c r="P102" s="5">
        <f t="shared" si="7"/>
        <v>192</v>
      </c>
      <c r="Q102" t="str">
        <f t="shared" si="8"/>
        <v>film &amp; video</v>
      </c>
      <c r="R102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48" x14ac:dyDescent="0.2">
      <c r="A103">
        <v>101</v>
      </c>
      <c r="B103" s="2" t="s">
        <v>103</v>
      </c>
      <c r="C103" s="2" t="s">
        <v>4212</v>
      </c>
      <c r="D103" s="21">
        <v>3500</v>
      </c>
      <c r="E103" s="4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7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48" x14ac:dyDescent="0.2">
      <c r="A104">
        <v>102</v>
      </c>
      <c r="B104" s="2" t="s">
        <v>104</v>
      </c>
      <c r="C104" s="2" t="s">
        <v>4213</v>
      </c>
      <c r="D104" s="21">
        <v>6000</v>
      </c>
      <c r="E104" s="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7">
        <f t="shared" si="6"/>
        <v>127.75000000000001</v>
      </c>
      <c r="P104" s="5">
        <f t="shared" si="7"/>
        <v>117</v>
      </c>
      <c r="Q104" t="str">
        <f t="shared" si="8"/>
        <v>film &amp; video</v>
      </c>
      <c r="R104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32" x14ac:dyDescent="0.2">
      <c r="A105">
        <v>103</v>
      </c>
      <c r="B105" s="2" t="s">
        <v>105</v>
      </c>
      <c r="C105" s="2" t="s">
        <v>4214</v>
      </c>
      <c r="D105" s="21">
        <v>1300</v>
      </c>
      <c r="E105" s="4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7">
        <f t="shared" si="6"/>
        <v>105.15384615384616</v>
      </c>
      <c r="P105" s="5">
        <f t="shared" si="7"/>
        <v>27</v>
      </c>
      <c r="Q105" t="str">
        <f t="shared" si="8"/>
        <v>film &amp; video</v>
      </c>
      <c r="R105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32" x14ac:dyDescent="0.2">
      <c r="A106">
        <v>104</v>
      </c>
      <c r="B106" s="2" t="s">
        <v>106</v>
      </c>
      <c r="C106" s="2" t="s">
        <v>4215</v>
      </c>
      <c r="D106" s="21">
        <v>500</v>
      </c>
      <c r="E106" s="4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7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8" x14ac:dyDescent="0.2">
      <c r="A107">
        <v>105</v>
      </c>
      <c r="B107" s="2" t="s">
        <v>107</v>
      </c>
      <c r="C107" s="2" t="s">
        <v>4216</v>
      </c>
      <c r="D107" s="21">
        <v>2200</v>
      </c>
      <c r="E107" s="4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7">
        <f t="shared" si="6"/>
        <v>107.40909090909089</v>
      </c>
      <c r="P107" s="5">
        <f t="shared" si="7"/>
        <v>39</v>
      </c>
      <c r="Q107" t="str">
        <f t="shared" si="8"/>
        <v>film &amp; video</v>
      </c>
      <c r="R107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ht="16" x14ac:dyDescent="0.2">
      <c r="A108">
        <v>106</v>
      </c>
      <c r="B108" s="2" t="s">
        <v>108</v>
      </c>
      <c r="C108" s="2" t="s">
        <v>4217</v>
      </c>
      <c r="D108" s="21">
        <v>5000</v>
      </c>
      <c r="E108" s="4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7">
        <f t="shared" si="6"/>
        <v>100.49999999999999</v>
      </c>
      <c r="P108" s="5">
        <f t="shared" si="7"/>
        <v>186</v>
      </c>
      <c r="Q108" t="str">
        <f t="shared" si="8"/>
        <v>film &amp; video</v>
      </c>
      <c r="R108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48" x14ac:dyDescent="0.2">
      <c r="A109">
        <v>107</v>
      </c>
      <c r="B109" s="2" t="s">
        <v>109</v>
      </c>
      <c r="C109" s="2" t="s">
        <v>4218</v>
      </c>
      <c r="D109" s="21">
        <v>7500</v>
      </c>
      <c r="E109" s="4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7">
        <f t="shared" si="6"/>
        <v>102.46666666666667</v>
      </c>
      <c r="P109" s="5">
        <f t="shared" si="7"/>
        <v>111</v>
      </c>
      <c r="Q109" t="str">
        <f t="shared" si="8"/>
        <v>film &amp; video</v>
      </c>
      <c r="R109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8" x14ac:dyDescent="0.2">
      <c r="A110">
        <v>108</v>
      </c>
      <c r="B110" s="2" t="s">
        <v>110</v>
      </c>
      <c r="C110" s="2" t="s">
        <v>4219</v>
      </c>
      <c r="D110" s="21">
        <v>1500</v>
      </c>
      <c r="E110" s="4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7">
        <f t="shared" si="6"/>
        <v>246.66666666666669</v>
      </c>
      <c r="P110" s="5">
        <f t="shared" si="7"/>
        <v>78</v>
      </c>
      <c r="Q110" t="str">
        <f t="shared" si="8"/>
        <v>film &amp; video</v>
      </c>
      <c r="R110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8" x14ac:dyDescent="0.2">
      <c r="A111">
        <v>109</v>
      </c>
      <c r="B111" s="2" t="s">
        <v>111</v>
      </c>
      <c r="C111" s="2" t="s">
        <v>4220</v>
      </c>
      <c r="D111" s="21">
        <v>1000</v>
      </c>
      <c r="E111" s="4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7">
        <f t="shared" si="6"/>
        <v>219.49999999999997</v>
      </c>
      <c r="P111" s="5">
        <f t="shared" si="7"/>
        <v>46</v>
      </c>
      <c r="Q111" t="str">
        <f t="shared" si="8"/>
        <v>film &amp; video</v>
      </c>
      <c r="R111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8" x14ac:dyDescent="0.2">
      <c r="A112">
        <v>110</v>
      </c>
      <c r="B112" s="2" t="s">
        <v>112</v>
      </c>
      <c r="C112" s="2" t="s">
        <v>4221</v>
      </c>
      <c r="D112" s="21">
        <v>1300</v>
      </c>
      <c r="E112" s="4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7">
        <f t="shared" si="6"/>
        <v>130.76923076923077</v>
      </c>
      <c r="P112" s="5">
        <f t="shared" si="7"/>
        <v>65</v>
      </c>
      <c r="Q112" t="str">
        <f t="shared" si="8"/>
        <v>film &amp; video</v>
      </c>
      <c r="R112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8" x14ac:dyDescent="0.2">
      <c r="A113">
        <v>111</v>
      </c>
      <c r="B113" s="2" t="s">
        <v>113</v>
      </c>
      <c r="C113" s="2" t="s">
        <v>4222</v>
      </c>
      <c r="D113" s="21">
        <v>3500</v>
      </c>
      <c r="E113" s="4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7">
        <f t="shared" si="6"/>
        <v>154.57142857142858</v>
      </c>
      <c r="P113" s="5">
        <f t="shared" si="7"/>
        <v>102</v>
      </c>
      <c r="Q113" t="str">
        <f t="shared" si="8"/>
        <v>film &amp; video</v>
      </c>
      <c r="R113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48" x14ac:dyDescent="0.2">
      <c r="A114">
        <v>112</v>
      </c>
      <c r="B114" s="2" t="s">
        <v>114</v>
      </c>
      <c r="C114" s="2" t="s">
        <v>4223</v>
      </c>
      <c r="D114" s="21">
        <v>5000</v>
      </c>
      <c r="E114" s="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7">
        <f t="shared" si="6"/>
        <v>104</v>
      </c>
      <c r="P114" s="5">
        <f t="shared" si="7"/>
        <v>64</v>
      </c>
      <c r="Q114" t="str">
        <f t="shared" si="8"/>
        <v>film &amp; video</v>
      </c>
      <c r="R114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32" x14ac:dyDescent="0.2">
      <c r="A115">
        <v>113</v>
      </c>
      <c r="B115" s="2" t="s">
        <v>115</v>
      </c>
      <c r="C115" s="2" t="s">
        <v>4224</v>
      </c>
      <c r="D115" s="21">
        <v>5000</v>
      </c>
      <c r="E115" s="4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7">
        <f t="shared" si="6"/>
        <v>141</v>
      </c>
      <c r="P115" s="5">
        <f t="shared" si="7"/>
        <v>90</v>
      </c>
      <c r="Q115" t="str">
        <f t="shared" si="8"/>
        <v>film &amp; video</v>
      </c>
      <c r="R115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48" x14ac:dyDescent="0.2">
      <c r="A116">
        <v>114</v>
      </c>
      <c r="B116" s="2" t="s">
        <v>116</v>
      </c>
      <c r="C116" s="2" t="s">
        <v>4225</v>
      </c>
      <c r="D116" s="21">
        <v>3000</v>
      </c>
      <c r="E116" s="4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7">
        <f t="shared" si="6"/>
        <v>103.33333333333334</v>
      </c>
      <c r="P116" s="5">
        <f t="shared" si="7"/>
        <v>88</v>
      </c>
      <c r="Q116" t="str">
        <f t="shared" si="8"/>
        <v>film &amp; video</v>
      </c>
      <c r="R116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ht="16" x14ac:dyDescent="0.2">
      <c r="A117">
        <v>115</v>
      </c>
      <c r="B117" s="2" t="s">
        <v>117</v>
      </c>
      <c r="C117" s="2" t="s">
        <v>4226</v>
      </c>
      <c r="D117" s="21">
        <v>450</v>
      </c>
      <c r="E117" s="4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7">
        <f t="shared" si="6"/>
        <v>140.44444444444443</v>
      </c>
      <c r="P117" s="5">
        <f t="shared" si="7"/>
        <v>28</v>
      </c>
      <c r="Q117" t="str">
        <f t="shared" si="8"/>
        <v>film &amp; video</v>
      </c>
      <c r="R117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48" x14ac:dyDescent="0.2">
      <c r="A118">
        <v>116</v>
      </c>
      <c r="B118" s="2" t="s">
        <v>118</v>
      </c>
      <c r="C118" s="2" t="s">
        <v>4227</v>
      </c>
      <c r="D118" s="21">
        <v>3500</v>
      </c>
      <c r="E118" s="4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7">
        <f t="shared" si="6"/>
        <v>113.65714285714286</v>
      </c>
      <c r="P118" s="5">
        <f t="shared" si="7"/>
        <v>69</v>
      </c>
      <c r="Q118" t="str">
        <f t="shared" si="8"/>
        <v>film &amp; video</v>
      </c>
      <c r="R118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48" x14ac:dyDescent="0.2">
      <c r="A119">
        <v>117</v>
      </c>
      <c r="B119" s="2" t="s">
        <v>119</v>
      </c>
      <c r="C119" s="2" t="s">
        <v>4228</v>
      </c>
      <c r="D119" s="21">
        <v>4500</v>
      </c>
      <c r="E119" s="4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7">
        <f t="shared" si="6"/>
        <v>100.49377777777779</v>
      </c>
      <c r="P119" s="5">
        <f t="shared" si="7"/>
        <v>167</v>
      </c>
      <c r="Q119" t="str">
        <f t="shared" si="8"/>
        <v>film &amp; video</v>
      </c>
      <c r="R119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32" x14ac:dyDescent="0.2">
      <c r="A120">
        <v>118</v>
      </c>
      <c r="B120" s="2" t="s">
        <v>120</v>
      </c>
      <c r="C120" s="2" t="s">
        <v>4229</v>
      </c>
      <c r="D120" s="21">
        <v>5000</v>
      </c>
      <c r="E120" s="4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7">
        <f t="shared" si="6"/>
        <v>113.03159999999998</v>
      </c>
      <c r="P120" s="5">
        <f t="shared" si="7"/>
        <v>144</v>
      </c>
      <c r="Q120" t="str">
        <f t="shared" si="8"/>
        <v>film &amp; video</v>
      </c>
      <c r="R120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48" x14ac:dyDescent="0.2">
      <c r="A121">
        <v>119</v>
      </c>
      <c r="B121" s="2" t="s">
        <v>121</v>
      </c>
      <c r="C121" s="2" t="s">
        <v>4230</v>
      </c>
      <c r="D121" s="21">
        <v>3250</v>
      </c>
      <c r="E121" s="4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7">
        <f t="shared" si="6"/>
        <v>104.55692307692308</v>
      </c>
      <c r="P121" s="5">
        <f t="shared" si="7"/>
        <v>91</v>
      </c>
      <c r="Q121" t="str">
        <f t="shared" si="8"/>
        <v>film &amp; video</v>
      </c>
      <c r="R121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48" x14ac:dyDescent="0.2">
      <c r="A122">
        <v>120</v>
      </c>
      <c r="B122" s="2" t="s">
        <v>122</v>
      </c>
      <c r="C122" s="2" t="s">
        <v>4231</v>
      </c>
      <c r="D122" s="21">
        <v>70000</v>
      </c>
      <c r="E122" s="4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7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48" x14ac:dyDescent="0.2">
      <c r="A123">
        <v>121</v>
      </c>
      <c r="B123" s="2" t="s">
        <v>123</v>
      </c>
      <c r="C123" s="2" t="s">
        <v>4232</v>
      </c>
      <c r="D123" s="21">
        <v>3000</v>
      </c>
      <c r="E123" s="4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7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32" x14ac:dyDescent="0.2">
      <c r="A124">
        <v>122</v>
      </c>
      <c r="B124" s="2" t="s">
        <v>124</v>
      </c>
      <c r="C124" s="2" t="s">
        <v>4233</v>
      </c>
      <c r="D124" s="21">
        <v>100000000</v>
      </c>
      <c r="E124" s="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7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48" x14ac:dyDescent="0.2">
      <c r="A125">
        <v>123</v>
      </c>
      <c r="B125" s="2" t="s">
        <v>125</v>
      </c>
      <c r="C125" s="2" t="s">
        <v>4234</v>
      </c>
      <c r="D125" s="21">
        <v>55000</v>
      </c>
      <c r="E125" s="4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7">
        <f t="shared" si="6"/>
        <v>0.27454545454545454</v>
      </c>
      <c r="P125" s="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8" x14ac:dyDescent="0.2">
      <c r="A126">
        <v>124</v>
      </c>
      <c r="B126" s="2" t="s">
        <v>126</v>
      </c>
      <c r="C126" s="2" t="s">
        <v>4235</v>
      </c>
      <c r="D126" s="21">
        <v>4000</v>
      </c>
      <c r="E126" s="4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7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48" x14ac:dyDescent="0.2">
      <c r="A127">
        <v>125</v>
      </c>
      <c r="B127" s="2" t="s">
        <v>127</v>
      </c>
      <c r="C127" s="2" t="s">
        <v>4236</v>
      </c>
      <c r="D127" s="21">
        <v>500</v>
      </c>
      <c r="E127" s="4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7">
        <f t="shared" si="6"/>
        <v>14.000000000000002</v>
      </c>
      <c r="P127" s="5">
        <f t="shared" si="7"/>
        <v>11</v>
      </c>
      <c r="Q127" t="str">
        <f t="shared" si="8"/>
        <v>film &amp; video</v>
      </c>
      <c r="R127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48" x14ac:dyDescent="0.2">
      <c r="A128">
        <v>126</v>
      </c>
      <c r="B128" s="2" t="s">
        <v>128</v>
      </c>
      <c r="C128" s="2" t="s">
        <v>4237</v>
      </c>
      <c r="D128" s="21">
        <v>25000</v>
      </c>
      <c r="E128" s="4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7">
        <f t="shared" si="6"/>
        <v>5.548</v>
      </c>
      <c r="P128" s="5">
        <f t="shared" si="7"/>
        <v>106</v>
      </c>
      <c r="Q128" t="str">
        <f t="shared" si="8"/>
        <v>film &amp; video</v>
      </c>
      <c r="R128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48" x14ac:dyDescent="0.2">
      <c r="A129">
        <v>127</v>
      </c>
      <c r="B129" s="2" t="s">
        <v>129</v>
      </c>
      <c r="C129" s="2" t="s">
        <v>4238</v>
      </c>
      <c r="D129" s="21">
        <v>8000</v>
      </c>
      <c r="E129" s="4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7">
        <f t="shared" si="6"/>
        <v>2.375</v>
      </c>
      <c r="P129" s="5">
        <f t="shared" si="7"/>
        <v>47</v>
      </c>
      <c r="Q129" t="str">
        <f t="shared" si="8"/>
        <v>film &amp; video</v>
      </c>
      <c r="R129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32" x14ac:dyDescent="0.2">
      <c r="A130">
        <v>128</v>
      </c>
      <c r="B130" s="2" t="s">
        <v>130</v>
      </c>
      <c r="C130" s="2" t="s">
        <v>4239</v>
      </c>
      <c r="D130" s="21">
        <v>100000</v>
      </c>
      <c r="E130" s="4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7">
        <f t="shared" si="6"/>
        <v>1.867</v>
      </c>
      <c r="P130" s="5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48" x14ac:dyDescent="0.2">
      <c r="A131">
        <v>129</v>
      </c>
      <c r="B131" s="2" t="s">
        <v>131</v>
      </c>
      <c r="C131" s="2" t="s">
        <v>4240</v>
      </c>
      <c r="D131" s="21">
        <v>20000</v>
      </c>
      <c r="E131" s="4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7">
        <f t="shared" ref="O131:O194" si="12">(E131/D131)*100</f>
        <v>0</v>
      </c>
      <c r="P131" s="5">
        <f t="shared" ref="P131:P194" si="13">IF(E131, QUOTIENT(E131,L131),0)</f>
        <v>0</v>
      </c>
      <c r="Q131" t="str">
        <f t="shared" ref="Q131:Q194" si="14">LEFT(N131,FIND("/",N131,1)-1)</f>
        <v>film &amp; video</v>
      </c>
      <c r="R131" t="str">
        <f t="shared" ref="R131:R194" si="15">RIGHT(N131,LEN(N131)-FIND("/",N131,1))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48" x14ac:dyDescent="0.2">
      <c r="A132">
        <v>130</v>
      </c>
      <c r="B132" s="2" t="s">
        <v>132</v>
      </c>
      <c r="C132" s="2" t="s">
        <v>4241</v>
      </c>
      <c r="D132" s="21">
        <v>600</v>
      </c>
      <c r="E132" s="4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7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ht="16" x14ac:dyDescent="0.2">
      <c r="A133">
        <v>131</v>
      </c>
      <c r="B133" s="2" t="s">
        <v>133</v>
      </c>
      <c r="C133" s="2" t="s">
        <v>4242</v>
      </c>
      <c r="D133" s="21">
        <v>1200</v>
      </c>
      <c r="E133" s="4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7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48" x14ac:dyDescent="0.2">
      <c r="A134">
        <v>132</v>
      </c>
      <c r="B134" s="2" t="s">
        <v>134</v>
      </c>
      <c r="C134" s="2" t="s">
        <v>4243</v>
      </c>
      <c r="D134" s="21">
        <v>80000</v>
      </c>
      <c r="E134" s="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7">
        <f t="shared" si="12"/>
        <v>9.5687499999999996</v>
      </c>
      <c r="P134" s="5">
        <f t="shared" si="13"/>
        <v>94</v>
      </c>
      <c r="Q134" t="str">
        <f t="shared" si="14"/>
        <v>film &amp; video</v>
      </c>
      <c r="R134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32" x14ac:dyDescent="0.2">
      <c r="A135">
        <v>133</v>
      </c>
      <c r="B135" s="2" t="s">
        <v>135</v>
      </c>
      <c r="C135" s="2" t="s">
        <v>4244</v>
      </c>
      <c r="D135" s="21">
        <v>71764</v>
      </c>
      <c r="E135" s="4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7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32" x14ac:dyDescent="0.2">
      <c r="A136">
        <v>134</v>
      </c>
      <c r="B136" s="2" t="s">
        <v>136</v>
      </c>
      <c r="C136" s="2" t="s">
        <v>4245</v>
      </c>
      <c r="D136" s="21">
        <v>5000</v>
      </c>
      <c r="E136" s="4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7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8" x14ac:dyDescent="0.2">
      <c r="A137">
        <v>135</v>
      </c>
      <c r="B137" s="2" t="s">
        <v>137</v>
      </c>
      <c r="C137" s="2" t="s">
        <v>4246</v>
      </c>
      <c r="D137" s="21">
        <v>3000</v>
      </c>
      <c r="E137" s="4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7">
        <f t="shared" si="12"/>
        <v>13.433333333333334</v>
      </c>
      <c r="P137" s="5">
        <f t="shared" si="13"/>
        <v>80</v>
      </c>
      <c r="Q137" t="str">
        <f t="shared" si="14"/>
        <v>film &amp; video</v>
      </c>
      <c r="R137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48" x14ac:dyDescent="0.2">
      <c r="A138">
        <v>136</v>
      </c>
      <c r="B138" s="2" t="s">
        <v>138</v>
      </c>
      <c r="C138" s="2" t="s">
        <v>4232</v>
      </c>
      <c r="D138" s="21">
        <v>3000</v>
      </c>
      <c r="E138" s="4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7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48" x14ac:dyDescent="0.2">
      <c r="A139">
        <v>137</v>
      </c>
      <c r="B139" s="2" t="s">
        <v>139</v>
      </c>
      <c r="C139" s="2" t="s">
        <v>4247</v>
      </c>
      <c r="D139" s="21">
        <v>55000</v>
      </c>
      <c r="E139" s="4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7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48" x14ac:dyDescent="0.2">
      <c r="A140">
        <v>138</v>
      </c>
      <c r="B140" s="2" t="s">
        <v>140</v>
      </c>
      <c r="C140" s="2" t="s">
        <v>4248</v>
      </c>
      <c r="D140" s="21">
        <v>150000</v>
      </c>
      <c r="E140" s="4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7">
        <f t="shared" si="12"/>
        <v>3.1413333333333333</v>
      </c>
      <c r="P140" s="5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32" x14ac:dyDescent="0.2">
      <c r="A141">
        <v>139</v>
      </c>
      <c r="B141" s="2" t="s">
        <v>141</v>
      </c>
      <c r="C141" s="2" t="s">
        <v>4249</v>
      </c>
      <c r="D141" s="21">
        <v>500</v>
      </c>
      <c r="E141" s="4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7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48" x14ac:dyDescent="0.2">
      <c r="A142">
        <v>140</v>
      </c>
      <c r="B142" s="2" t="s">
        <v>142</v>
      </c>
      <c r="C142" s="2" t="s">
        <v>4250</v>
      </c>
      <c r="D142" s="21">
        <v>200000</v>
      </c>
      <c r="E142" s="4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7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8" x14ac:dyDescent="0.2">
      <c r="A143">
        <v>141</v>
      </c>
      <c r="B143" s="2" t="s">
        <v>143</v>
      </c>
      <c r="C143" s="2" t="s">
        <v>4251</v>
      </c>
      <c r="D143" s="21">
        <v>12000</v>
      </c>
      <c r="E143" s="4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7">
        <f t="shared" si="12"/>
        <v>10.775</v>
      </c>
      <c r="P143" s="5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48" x14ac:dyDescent="0.2">
      <c r="A144">
        <v>142</v>
      </c>
      <c r="B144" s="2" t="s">
        <v>144</v>
      </c>
      <c r="C144" s="2" t="s">
        <v>4252</v>
      </c>
      <c r="D144" s="21">
        <v>3000</v>
      </c>
      <c r="E144" s="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7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48" x14ac:dyDescent="0.2">
      <c r="A145">
        <v>143</v>
      </c>
      <c r="B145" s="2" t="s">
        <v>145</v>
      </c>
      <c r="C145" s="2" t="s">
        <v>4253</v>
      </c>
      <c r="D145" s="21">
        <v>5500</v>
      </c>
      <c r="E145" s="4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7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8" x14ac:dyDescent="0.2">
      <c r="A146">
        <v>144</v>
      </c>
      <c r="B146" s="2" t="s">
        <v>146</v>
      </c>
      <c r="C146" s="2" t="s">
        <v>4254</v>
      </c>
      <c r="D146" s="21">
        <v>7500</v>
      </c>
      <c r="E146" s="4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7">
        <f t="shared" si="12"/>
        <v>27.6</v>
      </c>
      <c r="P146" s="5">
        <f t="shared" si="13"/>
        <v>55</v>
      </c>
      <c r="Q146" t="str">
        <f t="shared" si="14"/>
        <v>film &amp; video</v>
      </c>
      <c r="R146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48" x14ac:dyDescent="0.2">
      <c r="A147">
        <v>145</v>
      </c>
      <c r="B147" s="2" t="s">
        <v>147</v>
      </c>
      <c r="C147" s="2" t="s">
        <v>4255</v>
      </c>
      <c r="D147" s="21">
        <v>4500</v>
      </c>
      <c r="E147" s="4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7">
        <f t="shared" si="12"/>
        <v>7.5111111111111111</v>
      </c>
      <c r="P147" s="5">
        <f t="shared" si="13"/>
        <v>37</v>
      </c>
      <c r="Q147" t="str">
        <f t="shared" si="14"/>
        <v>film &amp; video</v>
      </c>
      <c r="R147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48" x14ac:dyDescent="0.2">
      <c r="A148">
        <v>146</v>
      </c>
      <c r="B148" s="2" t="s">
        <v>148</v>
      </c>
      <c r="C148" s="2" t="s">
        <v>4256</v>
      </c>
      <c r="D148" s="21">
        <v>20000</v>
      </c>
      <c r="E148" s="4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7">
        <f t="shared" si="12"/>
        <v>0.57499999999999996</v>
      </c>
      <c r="P148" s="5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32" x14ac:dyDescent="0.2">
      <c r="A149">
        <v>147</v>
      </c>
      <c r="B149" s="2" t="s">
        <v>149</v>
      </c>
      <c r="C149" s="2" t="s">
        <v>4257</v>
      </c>
      <c r="D149" s="21">
        <v>7000</v>
      </c>
      <c r="E149" s="4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7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48" x14ac:dyDescent="0.2">
      <c r="A150">
        <v>148</v>
      </c>
      <c r="B150" s="2" t="s">
        <v>150</v>
      </c>
      <c r="C150" s="2" t="s">
        <v>4258</v>
      </c>
      <c r="D150" s="21">
        <v>50000</v>
      </c>
      <c r="E150" s="4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7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48" x14ac:dyDescent="0.2">
      <c r="A151">
        <v>149</v>
      </c>
      <c r="B151" s="2" t="s">
        <v>151</v>
      </c>
      <c r="C151" s="2" t="s">
        <v>4259</v>
      </c>
      <c r="D151" s="21">
        <v>10000</v>
      </c>
      <c r="E151" s="4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7">
        <f t="shared" si="12"/>
        <v>0.91999999999999993</v>
      </c>
      <c r="P151" s="5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8" x14ac:dyDescent="0.2">
      <c r="A152">
        <v>150</v>
      </c>
      <c r="B152" s="2" t="s">
        <v>152</v>
      </c>
      <c r="C152" s="2" t="s">
        <v>4260</v>
      </c>
      <c r="D152" s="21">
        <v>130000</v>
      </c>
      <c r="E152" s="4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7">
        <f t="shared" si="12"/>
        <v>23.163076923076922</v>
      </c>
      <c r="P152" s="5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48" x14ac:dyDescent="0.2">
      <c r="A153">
        <v>151</v>
      </c>
      <c r="B153" s="2" t="s">
        <v>153</v>
      </c>
      <c r="C153" s="2" t="s">
        <v>4261</v>
      </c>
      <c r="D153" s="21">
        <v>250000</v>
      </c>
      <c r="E153" s="4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7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32" x14ac:dyDescent="0.2">
      <c r="A154">
        <v>152</v>
      </c>
      <c r="B154" s="2" t="s">
        <v>154</v>
      </c>
      <c r="C154" s="2" t="s">
        <v>4262</v>
      </c>
      <c r="D154" s="21">
        <v>380000</v>
      </c>
      <c r="E154" s="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7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8" x14ac:dyDescent="0.2">
      <c r="A155">
        <v>153</v>
      </c>
      <c r="B155" s="2" t="s">
        <v>155</v>
      </c>
      <c r="C155" s="2" t="s">
        <v>4263</v>
      </c>
      <c r="D155" s="21">
        <v>50000</v>
      </c>
      <c r="E155" s="4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7">
        <f t="shared" si="12"/>
        <v>0.71799999999999997</v>
      </c>
      <c r="P155" s="5">
        <f t="shared" si="13"/>
        <v>35</v>
      </c>
      <c r="Q155" t="str">
        <f t="shared" si="14"/>
        <v>film &amp; video</v>
      </c>
      <c r="R155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32" x14ac:dyDescent="0.2">
      <c r="A156">
        <v>154</v>
      </c>
      <c r="B156" s="2" t="s">
        <v>156</v>
      </c>
      <c r="C156" s="2" t="s">
        <v>4264</v>
      </c>
      <c r="D156" s="21">
        <v>1500</v>
      </c>
      <c r="E156" s="4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7">
        <f t="shared" si="12"/>
        <v>2.666666666666667</v>
      </c>
      <c r="P156" s="5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64" x14ac:dyDescent="0.2">
      <c r="A157">
        <v>155</v>
      </c>
      <c r="B157" s="2" t="s">
        <v>157</v>
      </c>
      <c r="C157" s="2" t="s">
        <v>4265</v>
      </c>
      <c r="D157" s="21">
        <v>1350000</v>
      </c>
      <c r="E157" s="4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7">
        <f t="shared" si="12"/>
        <v>6.0000000000000001E-3</v>
      </c>
      <c r="P157" s="5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48" x14ac:dyDescent="0.2">
      <c r="A158">
        <v>156</v>
      </c>
      <c r="B158" s="2" t="s">
        <v>158</v>
      </c>
      <c r="C158" s="2" t="s">
        <v>4266</v>
      </c>
      <c r="D158" s="21">
        <v>35000</v>
      </c>
      <c r="E158" s="4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7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8" x14ac:dyDescent="0.2">
      <c r="A159">
        <v>157</v>
      </c>
      <c r="B159" s="2" t="s">
        <v>159</v>
      </c>
      <c r="C159" s="2" t="s">
        <v>4267</v>
      </c>
      <c r="D159" s="21">
        <v>2995</v>
      </c>
      <c r="E159" s="4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7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48" x14ac:dyDescent="0.2">
      <c r="A160">
        <v>158</v>
      </c>
      <c r="B160" s="2" t="s">
        <v>160</v>
      </c>
      <c r="C160" s="2" t="s">
        <v>4268</v>
      </c>
      <c r="D160" s="21">
        <v>5000</v>
      </c>
      <c r="E160" s="4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7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48" x14ac:dyDescent="0.2">
      <c r="A161">
        <v>159</v>
      </c>
      <c r="B161" s="2" t="s">
        <v>161</v>
      </c>
      <c r="C161" s="2" t="s">
        <v>4269</v>
      </c>
      <c r="D161" s="21">
        <v>500000</v>
      </c>
      <c r="E161" s="4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7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48" x14ac:dyDescent="0.2">
      <c r="A162">
        <v>160</v>
      </c>
      <c r="B162" s="2" t="s">
        <v>162</v>
      </c>
      <c r="C162" s="2" t="s">
        <v>4270</v>
      </c>
      <c r="D162" s="21">
        <v>5000</v>
      </c>
      <c r="E162" s="4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7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48" x14ac:dyDescent="0.2">
      <c r="A163">
        <v>161</v>
      </c>
      <c r="B163" s="2" t="s">
        <v>163</v>
      </c>
      <c r="C163" s="2" t="s">
        <v>4271</v>
      </c>
      <c r="D163" s="21">
        <v>50000</v>
      </c>
      <c r="E163" s="4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7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8" x14ac:dyDescent="0.2">
      <c r="A164">
        <v>162</v>
      </c>
      <c r="B164" s="2" t="s">
        <v>164</v>
      </c>
      <c r="C164" s="2" t="s">
        <v>4272</v>
      </c>
      <c r="D164" s="21">
        <v>2800</v>
      </c>
      <c r="E164" s="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7">
        <f t="shared" si="12"/>
        <v>15.535714285714286</v>
      </c>
      <c r="P164" s="5">
        <f t="shared" si="13"/>
        <v>43</v>
      </c>
      <c r="Q164" t="str">
        <f t="shared" si="14"/>
        <v>film &amp; video</v>
      </c>
      <c r="R164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64" x14ac:dyDescent="0.2">
      <c r="A165">
        <v>163</v>
      </c>
      <c r="B165" s="2" t="s">
        <v>165</v>
      </c>
      <c r="C165" s="2" t="s">
        <v>4273</v>
      </c>
      <c r="D165" s="21">
        <v>2000000</v>
      </c>
      <c r="E165" s="4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7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48" x14ac:dyDescent="0.2">
      <c r="A166">
        <v>164</v>
      </c>
      <c r="B166" s="2" t="s">
        <v>166</v>
      </c>
      <c r="C166" s="2" t="s">
        <v>4274</v>
      </c>
      <c r="D166" s="21">
        <v>120000</v>
      </c>
      <c r="E166" s="4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7">
        <f t="shared" si="12"/>
        <v>0.53333333333333333</v>
      </c>
      <c r="P166" s="5">
        <f t="shared" si="13"/>
        <v>91</v>
      </c>
      <c r="Q166" t="str">
        <f t="shared" si="14"/>
        <v>film &amp; video</v>
      </c>
      <c r="R166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32" x14ac:dyDescent="0.2">
      <c r="A167">
        <v>165</v>
      </c>
      <c r="B167" s="2" t="s">
        <v>167</v>
      </c>
      <c r="C167" s="2" t="s">
        <v>4275</v>
      </c>
      <c r="D167" s="21">
        <v>17000</v>
      </c>
      <c r="E167" s="4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7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8" x14ac:dyDescent="0.2">
      <c r="A168">
        <v>166</v>
      </c>
      <c r="B168" s="2" t="s">
        <v>168</v>
      </c>
      <c r="C168" s="2" t="s">
        <v>4276</v>
      </c>
      <c r="D168" s="21">
        <v>5000</v>
      </c>
      <c r="E168" s="4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7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8" x14ac:dyDescent="0.2">
      <c r="A169">
        <v>167</v>
      </c>
      <c r="B169" s="2" t="s">
        <v>169</v>
      </c>
      <c r="C169" s="2" t="s">
        <v>4277</v>
      </c>
      <c r="D169" s="21">
        <v>110000</v>
      </c>
      <c r="E169" s="4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7">
        <f t="shared" si="12"/>
        <v>0.01</v>
      </c>
      <c r="P169" s="5">
        <f t="shared" si="13"/>
        <v>5</v>
      </c>
      <c r="Q169" t="str">
        <f t="shared" si="14"/>
        <v>film &amp; video</v>
      </c>
      <c r="R169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48" x14ac:dyDescent="0.2">
      <c r="A170">
        <v>168</v>
      </c>
      <c r="B170" s="2" t="s">
        <v>170</v>
      </c>
      <c r="C170" s="2" t="s">
        <v>4278</v>
      </c>
      <c r="D170" s="21">
        <v>8000</v>
      </c>
      <c r="E170" s="4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7">
        <f t="shared" si="12"/>
        <v>4.0625</v>
      </c>
      <c r="P170" s="5">
        <f t="shared" si="13"/>
        <v>108</v>
      </c>
      <c r="Q170" t="str">
        <f t="shared" si="14"/>
        <v>film &amp; video</v>
      </c>
      <c r="R170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48" x14ac:dyDescent="0.2">
      <c r="A171">
        <v>169</v>
      </c>
      <c r="B171" s="2" t="s">
        <v>171</v>
      </c>
      <c r="C171" s="2" t="s">
        <v>4279</v>
      </c>
      <c r="D171" s="21">
        <v>2500</v>
      </c>
      <c r="E171" s="4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7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48" x14ac:dyDescent="0.2">
      <c r="A172">
        <v>170</v>
      </c>
      <c r="B172" s="2" t="s">
        <v>172</v>
      </c>
      <c r="C172" s="2" t="s">
        <v>4280</v>
      </c>
      <c r="D172" s="21">
        <v>10000</v>
      </c>
      <c r="E172" s="4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7">
        <f t="shared" si="12"/>
        <v>3.25</v>
      </c>
      <c r="P172" s="5">
        <f t="shared" si="13"/>
        <v>32</v>
      </c>
      <c r="Q172" t="str">
        <f t="shared" si="14"/>
        <v>film &amp; video</v>
      </c>
      <c r="R172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8" x14ac:dyDescent="0.2">
      <c r="A173">
        <v>171</v>
      </c>
      <c r="B173" s="2" t="s">
        <v>173</v>
      </c>
      <c r="C173" s="2" t="s">
        <v>4281</v>
      </c>
      <c r="D173" s="21">
        <v>50000</v>
      </c>
      <c r="E173" s="4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7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8" x14ac:dyDescent="0.2">
      <c r="A174">
        <v>172</v>
      </c>
      <c r="B174" s="2" t="s">
        <v>174</v>
      </c>
      <c r="C174" s="2" t="s">
        <v>4282</v>
      </c>
      <c r="D174" s="21">
        <v>95000</v>
      </c>
      <c r="E174" s="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7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8" x14ac:dyDescent="0.2">
      <c r="A175">
        <v>173</v>
      </c>
      <c r="B175" s="2" t="s">
        <v>175</v>
      </c>
      <c r="C175" s="2" t="s">
        <v>4283</v>
      </c>
      <c r="D175" s="21">
        <v>1110</v>
      </c>
      <c r="E175" s="4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7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48" x14ac:dyDescent="0.2">
      <c r="A176">
        <v>174</v>
      </c>
      <c r="B176" s="2" t="s">
        <v>176</v>
      </c>
      <c r="C176" s="2" t="s">
        <v>4284</v>
      </c>
      <c r="D176" s="21">
        <v>6000</v>
      </c>
      <c r="E176" s="4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7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48" x14ac:dyDescent="0.2">
      <c r="A177">
        <v>175</v>
      </c>
      <c r="B177" s="2" t="s">
        <v>177</v>
      </c>
      <c r="C177" s="2" t="s">
        <v>4285</v>
      </c>
      <c r="D177" s="21">
        <v>20000</v>
      </c>
      <c r="E177" s="4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7">
        <f t="shared" si="12"/>
        <v>6.4850000000000003</v>
      </c>
      <c r="P177" s="5">
        <f t="shared" si="13"/>
        <v>49</v>
      </c>
      <c r="Q177" t="str">
        <f t="shared" si="14"/>
        <v>film &amp; video</v>
      </c>
      <c r="R177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48" x14ac:dyDescent="0.2">
      <c r="A178">
        <v>176</v>
      </c>
      <c r="B178" s="2" t="s">
        <v>178</v>
      </c>
      <c r="C178" s="2" t="s">
        <v>4286</v>
      </c>
      <c r="D178" s="21">
        <v>1500</v>
      </c>
      <c r="E178" s="4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7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32" x14ac:dyDescent="0.2">
      <c r="A179">
        <v>177</v>
      </c>
      <c r="B179" s="2" t="s">
        <v>179</v>
      </c>
      <c r="C179" s="2" t="s">
        <v>4287</v>
      </c>
      <c r="D179" s="21">
        <v>450</v>
      </c>
      <c r="E179" s="4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7">
        <f t="shared" si="12"/>
        <v>40</v>
      </c>
      <c r="P179" s="5">
        <f t="shared" si="13"/>
        <v>25</v>
      </c>
      <c r="Q179" t="str">
        <f t="shared" si="14"/>
        <v>film &amp; video</v>
      </c>
      <c r="R179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32" x14ac:dyDescent="0.2">
      <c r="A180">
        <v>178</v>
      </c>
      <c r="B180" s="2" t="s">
        <v>180</v>
      </c>
      <c r="C180" s="2" t="s">
        <v>4288</v>
      </c>
      <c r="D180" s="21">
        <v>500000</v>
      </c>
      <c r="E180" s="4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7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32" x14ac:dyDescent="0.2">
      <c r="A181">
        <v>179</v>
      </c>
      <c r="B181" s="2" t="s">
        <v>181</v>
      </c>
      <c r="C181" s="2" t="s">
        <v>4289</v>
      </c>
      <c r="D181" s="21">
        <v>1000</v>
      </c>
      <c r="E181" s="4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7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8" x14ac:dyDescent="0.2">
      <c r="A182">
        <v>180</v>
      </c>
      <c r="B182" s="2" t="s">
        <v>182</v>
      </c>
      <c r="C182" s="2" t="s">
        <v>4290</v>
      </c>
      <c r="D182" s="21">
        <v>1200</v>
      </c>
      <c r="E182" s="4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7">
        <f t="shared" si="12"/>
        <v>33.416666666666664</v>
      </c>
      <c r="P182" s="5">
        <f t="shared" si="13"/>
        <v>30</v>
      </c>
      <c r="Q182" t="str">
        <f t="shared" si="14"/>
        <v>film &amp; video</v>
      </c>
      <c r="R182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48" x14ac:dyDescent="0.2">
      <c r="A183">
        <v>181</v>
      </c>
      <c r="B183" s="2" t="s">
        <v>183</v>
      </c>
      <c r="C183" s="2" t="s">
        <v>4291</v>
      </c>
      <c r="D183" s="21">
        <v>3423</v>
      </c>
      <c r="E183" s="4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7">
        <f t="shared" si="12"/>
        <v>21.092608822670172</v>
      </c>
      <c r="P183" s="5">
        <f t="shared" si="13"/>
        <v>180</v>
      </c>
      <c r="Q183" t="str">
        <f t="shared" si="14"/>
        <v>film &amp; video</v>
      </c>
      <c r="R183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48" x14ac:dyDescent="0.2">
      <c r="A184">
        <v>182</v>
      </c>
      <c r="B184" s="2" t="s">
        <v>184</v>
      </c>
      <c r="C184" s="2" t="s">
        <v>4292</v>
      </c>
      <c r="D184" s="21">
        <v>1000</v>
      </c>
      <c r="E184" s="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7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ht="16" x14ac:dyDescent="0.2">
      <c r="A185">
        <v>183</v>
      </c>
      <c r="B185" s="2" t="s">
        <v>185</v>
      </c>
      <c r="C185" s="2" t="s">
        <v>4293</v>
      </c>
      <c r="D185" s="21">
        <v>12500</v>
      </c>
      <c r="E185" s="4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7">
        <f t="shared" si="12"/>
        <v>35.856000000000002</v>
      </c>
      <c r="P185" s="5">
        <f t="shared" si="13"/>
        <v>373</v>
      </c>
      <c r="Q185" t="str">
        <f t="shared" si="14"/>
        <v>film &amp; video</v>
      </c>
      <c r="R185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48" x14ac:dyDescent="0.2">
      <c r="A186">
        <v>184</v>
      </c>
      <c r="B186" s="2" t="s">
        <v>186</v>
      </c>
      <c r="C186" s="2" t="s">
        <v>4294</v>
      </c>
      <c r="D186" s="21">
        <v>1500</v>
      </c>
      <c r="E186" s="4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7">
        <f t="shared" si="12"/>
        <v>3.4000000000000004</v>
      </c>
      <c r="P186" s="5">
        <f t="shared" si="13"/>
        <v>25</v>
      </c>
      <c r="Q186" t="str">
        <f t="shared" si="14"/>
        <v>film &amp; video</v>
      </c>
      <c r="R186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ht="16" x14ac:dyDescent="0.2">
      <c r="A187">
        <v>185</v>
      </c>
      <c r="B187" s="2" t="s">
        <v>187</v>
      </c>
      <c r="C187" s="2" t="s">
        <v>4295</v>
      </c>
      <c r="D187" s="21">
        <v>40000</v>
      </c>
      <c r="E187" s="4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7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48" x14ac:dyDescent="0.2">
      <c r="A188">
        <v>186</v>
      </c>
      <c r="B188" s="2" t="s">
        <v>188</v>
      </c>
      <c r="C188" s="2" t="s">
        <v>4296</v>
      </c>
      <c r="D188" s="21">
        <v>5000</v>
      </c>
      <c r="E188" s="4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7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32" x14ac:dyDescent="0.2">
      <c r="A189">
        <v>187</v>
      </c>
      <c r="B189" s="2" t="s">
        <v>189</v>
      </c>
      <c r="C189" s="2" t="s">
        <v>4297</v>
      </c>
      <c r="D189" s="21">
        <v>5000</v>
      </c>
      <c r="E189" s="4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7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48" x14ac:dyDescent="0.2">
      <c r="A190">
        <v>188</v>
      </c>
      <c r="B190" s="2" t="s">
        <v>190</v>
      </c>
      <c r="C190" s="2" t="s">
        <v>4298</v>
      </c>
      <c r="D190" s="21">
        <v>1500</v>
      </c>
      <c r="E190" s="4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7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48" x14ac:dyDescent="0.2">
      <c r="A191">
        <v>189</v>
      </c>
      <c r="B191" s="2" t="s">
        <v>191</v>
      </c>
      <c r="C191" s="2" t="s">
        <v>4299</v>
      </c>
      <c r="D191" s="21">
        <v>500000</v>
      </c>
      <c r="E191" s="4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7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ht="16" x14ac:dyDescent="0.2">
      <c r="A192">
        <v>190</v>
      </c>
      <c r="B192" s="2" t="s">
        <v>192</v>
      </c>
      <c r="C192" s="2" t="s">
        <v>4300</v>
      </c>
      <c r="D192" s="21">
        <v>12000</v>
      </c>
      <c r="E192" s="4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7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8" x14ac:dyDescent="0.2">
      <c r="A193">
        <v>191</v>
      </c>
      <c r="B193" s="2" t="s">
        <v>193</v>
      </c>
      <c r="C193" s="2" t="s">
        <v>4301</v>
      </c>
      <c r="D193" s="21">
        <v>5000</v>
      </c>
      <c r="E193" s="4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7">
        <f t="shared" si="12"/>
        <v>5</v>
      </c>
      <c r="P193" s="5">
        <f t="shared" si="13"/>
        <v>83</v>
      </c>
      <c r="Q193" t="str">
        <f t="shared" si="14"/>
        <v>film &amp; video</v>
      </c>
      <c r="R193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48" x14ac:dyDescent="0.2">
      <c r="A194">
        <v>192</v>
      </c>
      <c r="B194" s="2" t="s">
        <v>194</v>
      </c>
      <c r="C194" s="2" t="s">
        <v>4302</v>
      </c>
      <c r="D194" s="21">
        <v>1000000</v>
      </c>
      <c r="E194" s="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7">
        <f t="shared" si="12"/>
        <v>1.6999999999999999E-3</v>
      </c>
      <c r="P194" s="5">
        <f t="shared" si="13"/>
        <v>5</v>
      </c>
      <c r="Q194" t="str">
        <f t="shared" si="14"/>
        <v>film &amp; video</v>
      </c>
      <c r="R194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48" x14ac:dyDescent="0.2">
      <c r="A195">
        <v>193</v>
      </c>
      <c r="B195" s="2" t="s">
        <v>195</v>
      </c>
      <c r="C195" s="2" t="s">
        <v>4303</v>
      </c>
      <c r="D195" s="21">
        <v>1000</v>
      </c>
      <c r="E195" s="4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7">
        <f t="shared" ref="O195:O258" si="18">(E195/D195)*100</f>
        <v>0</v>
      </c>
      <c r="P195" s="5">
        <f t="shared" ref="P195:P258" si="19">IF(E195, QUOTIENT(E195,L195),0)</f>
        <v>0</v>
      </c>
      <c r="Q195" t="str">
        <f t="shared" ref="Q195:Q258" si="20">LEFT(N195,FIND("/",N195,1)-1)</f>
        <v>film &amp; video</v>
      </c>
      <c r="R195" t="str">
        <f t="shared" ref="R195:R258" si="21">RIGHT(N195,LEN(N195)-FIND("/",N195,1))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8" x14ac:dyDescent="0.2">
      <c r="A196">
        <v>194</v>
      </c>
      <c r="B196" s="2" t="s">
        <v>196</v>
      </c>
      <c r="C196" s="2" t="s">
        <v>4304</v>
      </c>
      <c r="D196" s="21">
        <v>2500</v>
      </c>
      <c r="E196" s="4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7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8" x14ac:dyDescent="0.2">
      <c r="A197">
        <v>195</v>
      </c>
      <c r="B197" s="2" t="s">
        <v>197</v>
      </c>
      <c r="C197" s="2" t="s">
        <v>4305</v>
      </c>
      <c r="D197" s="21">
        <v>2000000</v>
      </c>
      <c r="E197" s="4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7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8" x14ac:dyDescent="0.2">
      <c r="A198">
        <v>196</v>
      </c>
      <c r="B198" s="2" t="s">
        <v>198</v>
      </c>
      <c r="C198" s="2" t="s">
        <v>4306</v>
      </c>
      <c r="D198" s="21">
        <v>3500</v>
      </c>
      <c r="E198" s="4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7">
        <f t="shared" si="18"/>
        <v>41.857142857142861</v>
      </c>
      <c r="P198" s="5">
        <f t="shared" si="19"/>
        <v>77</v>
      </c>
      <c r="Q198" t="str">
        <f t="shared" si="20"/>
        <v>film &amp; video</v>
      </c>
      <c r="R198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48" x14ac:dyDescent="0.2">
      <c r="A199">
        <v>197</v>
      </c>
      <c r="B199" s="2" t="s">
        <v>199</v>
      </c>
      <c r="C199" s="2" t="s">
        <v>4307</v>
      </c>
      <c r="D199" s="21">
        <v>2500</v>
      </c>
      <c r="E199" s="4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7">
        <f t="shared" si="18"/>
        <v>10.48</v>
      </c>
      <c r="P199" s="5">
        <f t="shared" si="19"/>
        <v>32</v>
      </c>
      <c r="Q199" t="str">
        <f t="shared" si="20"/>
        <v>film &amp; video</v>
      </c>
      <c r="R199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48" x14ac:dyDescent="0.2">
      <c r="A200">
        <v>198</v>
      </c>
      <c r="B200" s="2" t="s">
        <v>200</v>
      </c>
      <c r="C200" s="2" t="s">
        <v>4308</v>
      </c>
      <c r="D200" s="21">
        <v>25000</v>
      </c>
      <c r="E200" s="4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7">
        <f t="shared" si="18"/>
        <v>1.1159999999999999</v>
      </c>
      <c r="P200" s="5">
        <f t="shared" si="19"/>
        <v>46</v>
      </c>
      <c r="Q200" t="str">
        <f t="shared" si="20"/>
        <v>film &amp; video</v>
      </c>
      <c r="R200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48" x14ac:dyDescent="0.2">
      <c r="A201">
        <v>199</v>
      </c>
      <c r="B201" s="2" t="s">
        <v>201</v>
      </c>
      <c r="C201" s="2" t="s">
        <v>4309</v>
      </c>
      <c r="D201" s="21">
        <v>10000</v>
      </c>
      <c r="E201" s="4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7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32" x14ac:dyDescent="0.2">
      <c r="A202">
        <v>200</v>
      </c>
      <c r="B202" s="2" t="s">
        <v>202</v>
      </c>
      <c r="C202" s="2" t="s">
        <v>4310</v>
      </c>
      <c r="D202" s="21">
        <v>6000</v>
      </c>
      <c r="E202" s="4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7">
        <f t="shared" si="18"/>
        <v>26.192500000000003</v>
      </c>
      <c r="P202" s="5">
        <f t="shared" si="19"/>
        <v>87</v>
      </c>
      <c r="Q202" t="str">
        <f t="shared" si="20"/>
        <v>film &amp; video</v>
      </c>
      <c r="R202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48" x14ac:dyDescent="0.2">
      <c r="A203">
        <v>201</v>
      </c>
      <c r="B203" s="2" t="s">
        <v>203</v>
      </c>
      <c r="C203" s="2" t="s">
        <v>4311</v>
      </c>
      <c r="D203" s="21">
        <v>650</v>
      </c>
      <c r="E203" s="4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7">
        <f t="shared" si="18"/>
        <v>58.461538461538467</v>
      </c>
      <c r="P203" s="5">
        <f t="shared" si="19"/>
        <v>54</v>
      </c>
      <c r="Q203" t="str">
        <f t="shared" si="20"/>
        <v>film &amp; video</v>
      </c>
      <c r="R203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ht="16" x14ac:dyDescent="0.2">
      <c r="A204">
        <v>202</v>
      </c>
      <c r="B204" s="2" t="s">
        <v>204</v>
      </c>
      <c r="C204" s="2" t="s">
        <v>4312</v>
      </c>
      <c r="D204" s="21">
        <v>6000</v>
      </c>
      <c r="E204" s="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7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48" x14ac:dyDescent="0.2">
      <c r="A205">
        <v>203</v>
      </c>
      <c r="B205" s="2" t="s">
        <v>205</v>
      </c>
      <c r="C205" s="2" t="s">
        <v>4313</v>
      </c>
      <c r="D205" s="21">
        <v>2500</v>
      </c>
      <c r="E205" s="4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7">
        <f t="shared" si="18"/>
        <v>29.84</v>
      </c>
      <c r="P205" s="5">
        <f t="shared" si="19"/>
        <v>93</v>
      </c>
      <c r="Q205" t="str">
        <f t="shared" si="20"/>
        <v>film &amp; video</v>
      </c>
      <c r="R205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48" x14ac:dyDescent="0.2">
      <c r="A206">
        <v>204</v>
      </c>
      <c r="B206" s="2" t="s">
        <v>206</v>
      </c>
      <c r="C206" s="2" t="s">
        <v>4314</v>
      </c>
      <c r="D206" s="21">
        <v>300000</v>
      </c>
      <c r="E206" s="4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7">
        <f t="shared" si="18"/>
        <v>50.721666666666664</v>
      </c>
      <c r="P206" s="5">
        <f t="shared" si="19"/>
        <v>117</v>
      </c>
      <c r="Q206" t="str">
        <f t="shared" si="20"/>
        <v>film &amp; video</v>
      </c>
      <c r="R206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8" x14ac:dyDescent="0.2">
      <c r="A207">
        <v>205</v>
      </c>
      <c r="B207" s="2" t="s">
        <v>207</v>
      </c>
      <c r="C207" s="2" t="s">
        <v>4315</v>
      </c>
      <c r="D207" s="21">
        <v>8000</v>
      </c>
      <c r="E207" s="4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7">
        <f t="shared" si="18"/>
        <v>16.25</v>
      </c>
      <c r="P207" s="5">
        <f t="shared" si="19"/>
        <v>76</v>
      </c>
      <c r="Q207" t="str">
        <f t="shared" si="20"/>
        <v>film &amp; video</v>
      </c>
      <c r="R207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8" x14ac:dyDescent="0.2">
      <c r="A208">
        <v>206</v>
      </c>
      <c r="B208" s="2" t="s">
        <v>208</v>
      </c>
      <c r="C208" s="2" t="s">
        <v>4316</v>
      </c>
      <c r="D208" s="21">
        <v>12700</v>
      </c>
      <c r="E208" s="4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7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8" x14ac:dyDescent="0.2">
      <c r="A209">
        <v>207</v>
      </c>
      <c r="B209" s="2" t="s">
        <v>209</v>
      </c>
      <c r="C209" s="2" t="s">
        <v>4317</v>
      </c>
      <c r="D209" s="21">
        <v>14000</v>
      </c>
      <c r="E209" s="4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7">
        <f t="shared" si="18"/>
        <v>15.214285714285714</v>
      </c>
      <c r="P209" s="5">
        <f t="shared" si="19"/>
        <v>163</v>
      </c>
      <c r="Q209" t="str">
        <f t="shared" si="20"/>
        <v>film &amp; video</v>
      </c>
      <c r="R209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48" x14ac:dyDescent="0.2">
      <c r="A210">
        <v>208</v>
      </c>
      <c r="B210" s="2" t="s">
        <v>210</v>
      </c>
      <c r="C210" s="2" t="s">
        <v>4318</v>
      </c>
      <c r="D210" s="21">
        <v>50000</v>
      </c>
      <c r="E210" s="4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7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48" x14ac:dyDescent="0.2">
      <c r="A211">
        <v>209</v>
      </c>
      <c r="B211" s="2" t="s">
        <v>211</v>
      </c>
      <c r="C211" s="2" t="s">
        <v>4319</v>
      </c>
      <c r="D211" s="21">
        <v>25000</v>
      </c>
      <c r="E211" s="4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7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48" x14ac:dyDescent="0.2">
      <c r="A212">
        <v>210</v>
      </c>
      <c r="B212" s="2" t="s">
        <v>212</v>
      </c>
      <c r="C212" s="2" t="s">
        <v>4320</v>
      </c>
      <c r="D212" s="21">
        <v>12000</v>
      </c>
      <c r="E212" s="4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7">
        <f t="shared" si="18"/>
        <v>25.25</v>
      </c>
      <c r="P212" s="5">
        <f t="shared" si="19"/>
        <v>91</v>
      </c>
      <c r="Q212" t="str">
        <f t="shared" si="20"/>
        <v>film &amp; video</v>
      </c>
      <c r="R212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48" x14ac:dyDescent="0.2">
      <c r="A213">
        <v>211</v>
      </c>
      <c r="B213" s="2" t="s">
        <v>213</v>
      </c>
      <c r="C213" s="2" t="s">
        <v>4321</v>
      </c>
      <c r="D213" s="21">
        <v>5000</v>
      </c>
      <c r="E213" s="4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7">
        <f t="shared" si="18"/>
        <v>44.6</v>
      </c>
      <c r="P213" s="5">
        <f t="shared" si="19"/>
        <v>185</v>
      </c>
      <c r="Q213" t="str">
        <f t="shared" si="20"/>
        <v>film &amp; video</v>
      </c>
      <c r="R213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32" x14ac:dyDescent="0.2">
      <c r="A214">
        <v>212</v>
      </c>
      <c r="B214" s="2" t="s">
        <v>214</v>
      </c>
      <c r="C214" s="2" t="s">
        <v>4322</v>
      </c>
      <c r="D214" s="21">
        <v>6300</v>
      </c>
      <c r="E214" s="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7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8" x14ac:dyDescent="0.2">
      <c r="A215">
        <v>213</v>
      </c>
      <c r="B215" s="2" t="s">
        <v>215</v>
      </c>
      <c r="C215" s="2" t="s">
        <v>4323</v>
      </c>
      <c r="D215" s="21">
        <v>50000</v>
      </c>
      <c r="E215" s="4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7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48" x14ac:dyDescent="0.2">
      <c r="A216">
        <v>214</v>
      </c>
      <c r="B216" s="2" t="s">
        <v>216</v>
      </c>
      <c r="C216" s="2" t="s">
        <v>4324</v>
      </c>
      <c r="D216" s="21">
        <v>12500</v>
      </c>
      <c r="E216" s="4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7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48" x14ac:dyDescent="0.2">
      <c r="A217">
        <v>215</v>
      </c>
      <c r="B217" s="2" t="s">
        <v>217</v>
      </c>
      <c r="C217" s="2" t="s">
        <v>4325</v>
      </c>
      <c r="D217" s="21">
        <v>4400</v>
      </c>
      <c r="E217" s="4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7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48" x14ac:dyDescent="0.2">
      <c r="A218">
        <v>216</v>
      </c>
      <c r="B218" s="2" t="s">
        <v>218</v>
      </c>
      <c r="C218" s="2" t="s">
        <v>4326</v>
      </c>
      <c r="D218" s="21">
        <v>50000</v>
      </c>
      <c r="E218" s="4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7">
        <f t="shared" si="18"/>
        <v>55.698440000000005</v>
      </c>
      <c r="P218" s="5">
        <f t="shared" si="19"/>
        <v>331</v>
      </c>
      <c r="Q218" t="str">
        <f t="shared" si="20"/>
        <v>film &amp; video</v>
      </c>
      <c r="R218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ht="16" x14ac:dyDescent="0.2">
      <c r="A219">
        <v>217</v>
      </c>
      <c r="B219" s="2" t="s">
        <v>219</v>
      </c>
      <c r="C219" s="2" t="s">
        <v>4327</v>
      </c>
      <c r="D219" s="21">
        <v>100000</v>
      </c>
      <c r="E219" s="4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7">
        <f t="shared" si="18"/>
        <v>11.943</v>
      </c>
      <c r="P219" s="5">
        <f t="shared" si="19"/>
        <v>314</v>
      </c>
      <c r="Q219" t="str">
        <f t="shared" si="20"/>
        <v>film &amp; video</v>
      </c>
      <c r="R219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48" x14ac:dyDescent="0.2">
      <c r="A220">
        <v>218</v>
      </c>
      <c r="B220" s="2" t="s">
        <v>220</v>
      </c>
      <c r="C220" s="2" t="s">
        <v>4328</v>
      </c>
      <c r="D220" s="21">
        <v>5000</v>
      </c>
      <c r="E220" s="4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7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32" x14ac:dyDescent="0.2">
      <c r="A221">
        <v>219</v>
      </c>
      <c r="B221" s="2" t="s">
        <v>221</v>
      </c>
      <c r="C221" s="2" t="s">
        <v>4329</v>
      </c>
      <c r="D221" s="21">
        <v>50000</v>
      </c>
      <c r="E221" s="4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7">
        <f t="shared" si="18"/>
        <v>17.630000000000003</v>
      </c>
      <c r="P221" s="5">
        <f t="shared" si="19"/>
        <v>115</v>
      </c>
      <c r="Q221" t="str">
        <f t="shared" si="20"/>
        <v>film &amp; video</v>
      </c>
      <c r="R221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8" x14ac:dyDescent="0.2">
      <c r="A222">
        <v>220</v>
      </c>
      <c r="B222" s="2" t="s">
        <v>222</v>
      </c>
      <c r="C222" s="2" t="s">
        <v>4330</v>
      </c>
      <c r="D222" s="21">
        <v>50000</v>
      </c>
      <c r="E222" s="4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7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ht="16" x14ac:dyDescent="0.2">
      <c r="A223">
        <v>221</v>
      </c>
      <c r="B223" s="2" t="s">
        <v>223</v>
      </c>
      <c r="C223" s="2" t="s">
        <v>4331</v>
      </c>
      <c r="D223" s="21">
        <v>50000</v>
      </c>
      <c r="E223" s="4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7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48" x14ac:dyDescent="0.2">
      <c r="A224">
        <v>222</v>
      </c>
      <c r="B224" s="2" t="s">
        <v>224</v>
      </c>
      <c r="C224" s="2" t="s">
        <v>4332</v>
      </c>
      <c r="D224" s="21">
        <v>1000</v>
      </c>
      <c r="E224" s="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7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48" x14ac:dyDescent="0.2">
      <c r="A225">
        <v>223</v>
      </c>
      <c r="B225" s="2" t="s">
        <v>225</v>
      </c>
      <c r="C225" s="2" t="s">
        <v>4333</v>
      </c>
      <c r="D225" s="21">
        <v>1500000</v>
      </c>
      <c r="E225" s="4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7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48" x14ac:dyDescent="0.2">
      <c r="A226">
        <v>224</v>
      </c>
      <c r="B226" s="2" t="s">
        <v>226</v>
      </c>
      <c r="C226" s="2" t="s">
        <v>4334</v>
      </c>
      <c r="D226" s="21">
        <v>6000000</v>
      </c>
      <c r="E226" s="4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7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8" x14ac:dyDescent="0.2">
      <c r="A227">
        <v>225</v>
      </c>
      <c r="B227" s="2" t="s">
        <v>227</v>
      </c>
      <c r="C227" s="2" t="s">
        <v>4335</v>
      </c>
      <c r="D227" s="21">
        <v>200</v>
      </c>
      <c r="E227" s="4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7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32" x14ac:dyDescent="0.2">
      <c r="A228">
        <v>226</v>
      </c>
      <c r="B228" s="2" t="s">
        <v>228</v>
      </c>
      <c r="C228" s="2" t="s">
        <v>4336</v>
      </c>
      <c r="D228" s="21">
        <v>29000</v>
      </c>
      <c r="E228" s="4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7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8" x14ac:dyDescent="0.2">
      <c r="A229">
        <v>227</v>
      </c>
      <c r="B229" s="2" t="s">
        <v>229</v>
      </c>
      <c r="C229" s="2" t="s">
        <v>4337</v>
      </c>
      <c r="D229" s="21">
        <v>28000</v>
      </c>
      <c r="E229" s="4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7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32" x14ac:dyDescent="0.2">
      <c r="A230">
        <v>228</v>
      </c>
      <c r="B230" s="2" t="s">
        <v>230</v>
      </c>
      <c r="C230" s="2" t="s">
        <v>4338</v>
      </c>
      <c r="D230" s="21">
        <v>8000</v>
      </c>
      <c r="E230" s="4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7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48" x14ac:dyDescent="0.2">
      <c r="A231">
        <v>229</v>
      </c>
      <c r="B231" s="2" t="s">
        <v>231</v>
      </c>
      <c r="C231" s="2" t="s">
        <v>4339</v>
      </c>
      <c r="D231" s="21">
        <v>3000</v>
      </c>
      <c r="E231" s="4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7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48" x14ac:dyDescent="0.2">
      <c r="A232">
        <v>230</v>
      </c>
      <c r="B232" s="2" t="s">
        <v>232</v>
      </c>
      <c r="C232" s="2" t="s">
        <v>4340</v>
      </c>
      <c r="D232" s="21">
        <v>15000</v>
      </c>
      <c r="E232" s="4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7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48" x14ac:dyDescent="0.2">
      <c r="A233">
        <v>231</v>
      </c>
      <c r="B233" s="2" t="s">
        <v>233</v>
      </c>
      <c r="C233" s="2" t="s">
        <v>4341</v>
      </c>
      <c r="D233" s="21">
        <v>1500000</v>
      </c>
      <c r="E233" s="4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7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48" x14ac:dyDescent="0.2">
      <c r="A234">
        <v>232</v>
      </c>
      <c r="B234" s="2" t="s">
        <v>234</v>
      </c>
      <c r="C234" s="2" t="s">
        <v>4342</v>
      </c>
      <c r="D234" s="21">
        <v>4000</v>
      </c>
      <c r="E234" s="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7">
        <f t="shared" si="18"/>
        <v>2.75</v>
      </c>
      <c r="P234" s="5">
        <f t="shared" si="19"/>
        <v>15</v>
      </c>
      <c r="Q234" t="str">
        <f t="shared" si="20"/>
        <v>film &amp; video</v>
      </c>
      <c r="R234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8" x14ac:dyDescent="0.2">
      <c r="A235">
        <v>233</v>
      </c>
      <c r="B235" s="2" t="s">
        <v>235</v>
      </c>
      <c r="C235" s="2" t="s">
        <v>4343</v>
      </c>
      <c r="D235" s="21">
        <v>350000</v>
      </c>
      <c r="E235" s="4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7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48" x14ac:dyDescent="0.2">
      <c r="A236">
        <v>234</v>
      </c>
      <c r="B236" s="2" t="s">
        <v>236</v>
      </c>
      <c r="C236" s="2" t="s">
        <v>4344</v>
      </c>
      <c r="D236" s="21">
        <v>1000</v>
      </c>
      <c r="E236" s="4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7">
        <f t="shared" si="18"/>
        <v>40.1</v>
      </c>
      <c r="P236" s="5">
        <f t="shared" si="19"/>
        <v>80</v>
      </c>
      <c r="Q236" t="str">
        <f t="shared" si="20"/>
        <v>film &amp; video</v>
      </c>
      <c r="R236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32" x14ac:dyDescent="0.2">
      <c r="A237">
        <v>235</v>
      </c>
      <c r="B237" s="2" t="s">
        <v>237</v>
      </c>
      <c r="C237" s="2" t="s">
        <v>4345</v>
      </c>
      <c r="D237" s="21">
        <v>10000</v>
      </c>
      <c r="E237" s="4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7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48" x14ac:dyDescent="0.2">
      <c r="A238">
        <v>236</v>
      </c>
      <c r="B238" s="2" t="s">
        <v>238</v>
      </c>
      <c r="C238" s="2" t="s">
        <v>4346</v>
      </c>
      <c r="D238" s="21">
        <v>150000</v>
      </c>
      <c r="E238" s="4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7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16" x14ac:dyDescent="0.2">
      <c r="A239">
        <v>237</v>
      </c>
      <c r="B239" s="2" t="s">
        <v>239</v>
      </c>
      <c r="C239" s="2" t="s">
        <v>4347</v>
      </c>
      <c r="D239" s="21">
        <v>15000</v>
      </c>
      <c r="E239" s="4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7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48" x14ac:dyDescent="0.2">
      <c r="A240">
        <v>238</v>
      </c>
      <c r="B240" s="2" t="s">
        <v>240</v>
      </c>
      <c r="C240" s="2" t="s">
        <v>4348</v>
      </c>
      <c r="D240" s="21">
        <v>26000</v>
      </c>
      <c r="E240" s="4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7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8" x14ac:dyDescent="0.2">
      <c r="A241">
        <v>239</v>
      </c>
      <c r="B241" s="2" t="s">
        <v>241</v>
      </c>
      <c r="C241" s="2" t="s">
        <v>4349</v>
      </c>
      <c r="D241" s="21">
        <v>1000</v>
      </c>
      <c r="E241" s="4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7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48" x14ac:dyDescent="0.2">
      <c r="A242">
        <v>240</v>
      </c>
      <c r="B242" s="2" t="s">
        <v>242</v>
      </c>
      <c r="C242" s="2" t="s">
        <v>4350</v>
      </c>
      <c r="D242" s="21">
        <v>15000</v>
      </c>
      <c r="E242" s="4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7">
        <f t="shared" si="18"/>
        <v>107.63413333333334</v>
      </c>
      <c r="P242" s="5">
        <f t="shared" si="19"/>
        <v>117</v>
      </c>
      <c r="Q242" t="str">
        <f t="shared" si="20"/>
        <v>film &amp; video</v>
      </c>
      <c r="R242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48" x14ac:dyDescent="0.2">
      <c r="A243">
        <v>241</v>
      </c>
      <c r="B243" s="2" t="s">
        <v>243</v>
      </c>
      <c r="C243" s="2" t="s">
        <v>4351</v>
      </c>
      <c r="D243" s="21">
        <v>36400</v>
      </c>
      <c r="E243" s="4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7">
        <f t="shared" si="18"/>
        <v>112.63736263736264</v>
      </c>
      <c r="P243" s="5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8" x14ac:dyDescent="0.2">
      <c r="A244">
        <v>242</v>
      </c>
      <c r="B244" s="2" t="s">
        <v>244</v>
      </c>
      <c r="C244" s="2" t="s">
        <v>4352</v>
      </c>
      <c r="D244" s="21">
        <v>13000</v>
      </c>
      <c r="E244" s="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7">
        <f t="shared" si="18"/>
        <v>113.46153846153845</v>
      </c>
      <c r="P244" s="5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8" x14ac:dyDescent="0.2">
      <c r="A245">
        <v>243</v>
      </c>
      <c r="B245" s="2" t="s">
        <v>245</v>
      </c>
      <c r="C245" s="2" t="s">
        <v>4353</v>
      </c>
      <c r="D245" s="21">
        <v>25000</v>
      </c>
      <c r="E245" s="4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7">
        <f t="shared" si="18"/>
        <v>102.592</v>
      </c>
      <c r="P245" s="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48" x14ac:dyDescent="0.2">
      <c r="A246">
        <v>244</v>
      </c>
      <c r="B246" s="3">
        <v>39756</v>
      </c>
      <c r="C246" s="2" t="s">
        <v>4354</v>
      </c>
      <c r="D246" s="21">
        <v>3500</v>
      </c>
      <c r="E246" s="4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7">
        <f t="shared" si="18"/>
        <v>113.75714285714287</v>
      </c>
      <c r="P246" s="5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48" x14ac:dyDescent="0.2">
      <c r="A247">
        <v>245</v>
      </c>
      <c r="B247" s="2" t="s">
        <v>246</v>
      </c>
      <c r="C247" s="2" t="s">
        <v>4355</v>
      </c>
      <c r="D247" s="21">
        <v>5000</v>
      </c>
      <c r="E247" s="4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7">
        <f t="shared" si="18"/>
        <v>103.71999999999998</v>
      </c>
      <c r="P247" s="5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8" x14ac:dyDescent="0.2">
      <c r="A248">
        <v>246</v>
      </c>
      <c r="B248" s="2" t="s">
        <v>247</v>
      </c>
      <c r="C248" s="2" t="s">
        <v>4356</v>
      </c>
      <c r="D248" s="21">
        <v>5000</v>
      </c>
      <c r="E248" s="4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7">
        <f t="shared" si="18"/>
        <v>305.46000000000004</v>
      </c>
      <c r="P248" s="5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64" x14ac:dyDescent="0.2">
      <c r="A249">
        <v>247</v>
      </c>
      <c r="B249" s="2" t="s">
        <v>248</v>
      </c>
      <c r="C249" s="2" t="s">
        <v>4357</v>
      </c>
      <c r="D249" s="21">
        <v>5000</v>
      </c>
      <c r="E249" s="4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7">
        <f t="shared" si="18"/>
        <v>134.1</v>
      </c>
      <c r="P249" s="5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48" x14ac:dyDescent="0.2">
      <c r="A250">
        <v>248</v>
      </c>
      <c r="B250" s="2" t="s">
        <v>249</v>
      </c>
      <c r="C250" s="2" t="s">
        <v>4358</v>
      </c>
      <c r="D250" s="21">
        <v>85000</v>
      </c>
      <c r="E250" s="4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7">
        <f t="shared" si="18"/>
        <v>101.33294117647058</v>
      </c>
      <c r="P250" s="5">
        <f t="shared" si="19"/>
        <v>589</v>
      </c>
      <c r="Q250" t="str">
        <f t="shared" si="20"/>
        <v>film &amp; video</v>
      </c>
      <c r="R250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48" x14ac:dyDescent="0.2">
      <c r="A251">
        <v>249</v>
      </c>
      <c r="B251" s="2" t="s">
        <v>250</v>
      </c>
      <c r="C251" s="2" t="s">
        <v>4359</v>
      </c>
      <c r="D251" s="21">
        <v>10000</v>
      </c>
      <c r="E251" s="4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7">
        <f t="shared" si="18"/>
        <v>112.92</v>
      </c>
      <c r="P251" s="5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48" x14ac:dyDescent="0.2">
      <c r="A252">
        <v>250</v>
      </c>
      <c r="B252" s="2" t="s">
        <v>251</v>
      </c>
      <c r="C252" s="2" t="s">
        <v>4360</v>
      </c>
      <c r="D252" s="21">
        <v>30000</v>
      </c>
      <c r="E252" s="4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7">
        <f t="shared" si="18"/>
        <v>105.58333333333334</v>
      </c>
      <c r="P252" s="5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8" x14ac:dyDescent="0.2">
      <c r="A253">
        <v>251</v>
      </c>
      <c r="B253" s="2" t="s">
        <v>252</v>
      </c>
      <c r="C253" s="2" t="s">
        <v>4361</v>
      </c>
      <c r="D253" s="21">
        <v>3500</v>
      </c>
      <c r="E253" s="4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7">
        <f t="shared" si="18"/>
        <v>125.57142857142858</v>
      </c>
      <c r="P253" s="5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8" x14ac:dyDescent="0.2">
      <c r="A254">
        <v>252</v>
      </c>
      <c r="B254" s="2" t="s">
        <v>253</v>
      </c>
      <c r="C254" s="2" t="s">
        <v>4362</v>
      </c>
      <c r="D254" s="21">
        <v>5000</v>
      </c>
      <c r="E254" s="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7">
        <f t="shared" si="18"/>
        <v>184.56</v>
      </c>
      <c r="P254" s="5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48" x14ac:dyDescent="0.2">
      <c r="A255">
        <v>253</v>
      </c>
      <c r="B255" s="2" t="s">
        <v>254</v>
      </c>
      <c r="C255" s="2" t="s">
        <v>4363</v>
      </c>
      <c r="D255" s="21">
        <v>1500</v>
      </c>
      <c r="E255" s="4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7">
        <f t="shared" si="18"/>
        <v>100.73333333333335</v>
      </c>
      <c r="P255" s="5">
        <f t="shared" si="19"/>
        <v>215</v>
      </c>
      <c r="Q255" t="str">
        <f t="shared" si="20"/>
        <v>film &amp; video</v>
      </c>
      <c r="R255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8" x14ac:dyDescent="0.2">
      <c r="A256">
        <v>254</v>
      </c>
      <c r="B256" s="2" t="s">
        <v>255</v>
      </c>
      <c r="C256" s="2" t="s">
        <v>4364</v>
      </c>
      <c r="D256" s="21">
        <v>24000</v>
      </c>
      <c r="E256" s="4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7">
        <f t="shared" si="18"/>
        <v>116.94725</v>
      </c>
      <c r="P256" s="5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32" x14ac:dyDescent="0.2">
      <c r="A257">
        <v>255</v>
      </c>
      <c r="B257" s="2" t="s">
        <v>256</v>
      </c>
      <c r="C257" s="2" t="s">
        <v>4365</v>
      </c>
      <c r="D257" s="21">
        <v>8000</v>
      </c>
      <c r="E257" s="4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7">
        <f t="shared" si="18"/>
        <v>106.73325</v>
      </c>
      <c r="P257" s="5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48" x14ac:dyDescent="0.2">
      <c r="A258">
        <v>256</v>
      </c>
      <c r="B258" s="2" t="s">
        <v>257</v>
      </c>
      <c r="C258" s="2" t="s">
        <v>4366</v>
      </c>
      <c r="D258" s="21">
        <v>13000</v>
      </c>
      <c r="E258" s="4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7">
        <f t="shared" si="18"/>
        <v>139.1</v>
      </c>
      <c r="P258" s="5">
        <f t="shared" si="19"/>
        <v>65</v>
      </c>
      <c r="Q258" t="str">
        <f t="shared" si="20"/>
        <v>film &amp; video</v>
      </c>
      <c r="R258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48" x14ac:dyDescent="0.2">
      <c r="A259">
        <v>257</v>
      </c>
      <c r="B259" s="2" t="s">
        <v>258</v>
      </c>
      <c r="C259" s="2" t="s">
        <v>4367</v>
      </c>
      <c r="D259" s="21">
        <v>35000</v>
      </c>
      <c r="E259" s="4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7">
        <f t="shared" ref="O259:O322" si="24">(E259/D259)*100</f>
        <v>106.72648571428572</v>
      </c>
      <c r="P259" s="5">
        <f t="shared" ref="P259:P322" si="25">IF(E259, QUOTIENT(E259,L259),0)</f>
        <v>66</v>
      </c>
      <c r="Q259" t="str">
        <f t="shared" ref="Q259:Q322" si="26">LEFT(N259,FIND("/",N259,1)-1)</f>
        <v>film &amp; video</v>
      </c>
      <c r="R259" t="str">
        <f t="shared" ref="R259:R322" si="27">RIGHT(N259,LEN(N259)-FIND("/",N259,1))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48" x14ac:dyDescent="0.2">
      <c r="A260">
        <v>258</v>
      </c>
      <c r="B260" s="2" t="s">
        <v>259</v>
      </c>
      <c r="C260" s="2" t="s">
        <v>4368</v>
      </c>
      <c r="D260" s="21">
        <v>30000</v>
      </c>
      <c r="E260" s="4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7">
        <f t="shared" si="24"/>
        <v>191.14</v>
      </c>
      <c r="P260" s="5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48" x14ac:dyDescent="0.2">
      <c r="A261">
        <v>259</v>
      </c>
      <c r="B261" s="2" t="s">
        <v>260</v>
      </c>
      <c r="C261" s="2" t="s">
        <v>4369</v>
      </c>
      <c r="D261" s="21">
        <v>75000</v>
      </c>
      <c r="E261" s="4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7">
        <f t="shared" si="24"/>
        <v>131.93789333333334</v>
      </c>
      <c r="P261" s="5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32" x14ac:dyDescent="0.2">
      <c r="A262">
        <v>260</v>
      </c>
      <c r="B262" s="2" t="s">
        <v>261</v>
      </c>
      <c r="C262" s="2" t="s">
        <v>4370</v>
      </c>
      <c r="D262" s="21">
        <v>10000</v>
      </c>
      <c r="E262" s="4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7">
        <f t="shared" si="24"/>
        <v>106.4</v>
      </c>
      <c r="P262" s="5">
        <f t="shared" si="25"/>
        <v>120</v>
      </c>
      <c r="Q262" t="str">
        <f t="shared" si="26"/>
        <v>film &amp; video</v>
      </c>
      <c r="R262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32" x14ac:dyDescent="0.2">
      <c r="A263">
        <v>261</v>
      </c>
      <c r="B263" s="2" t="s">
        <v>262</v>
      </c>
      <c r="C263" s="2" t="s">
        <v>4371</v>
      </c>
      <c r="D263" s="21">
        <v>20000</v>
      </c>
      <c r="E263" s="4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7">
        <f t="shared" si="24"/>
        <v>107.4</v>
      </c>
      <c r="P263" s="5">
        <f t="shared" si="25"/>
        <v>97</v>
      </c>
      <c r="Q263" t="str">
        <f t="shared" si="26"/>
        <v>film &amp; video</v>
      </c>
      <c r="R263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32" x14ac:dyDescent="0.2">
      <c r="A264">
        <v>262</v>
      </c>
      <c r="B264" s="2" t="s">
        <v>263</v>
      </c>
      <c r="C264" s="2" t="s">
        <v>4372</v>
      </c>
      <c r="D264" s="21">
        <v>2500</v>
      </c>
      <c r="E264" s="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7">
        <f t="shared" si="24"/>
        <v>240</v>
      </c>
      <c r="P264" s="5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64" x14ac:dyDescent="0.2">
      <c r="A265">
        <v>263</v>
      </c>
      <c r="B265" s="2" t="s">
        <v>264</v>
      </c>
      <c r="C265" s="2" t="s">
        <v>4373</v>
      </c>
      <c r="D265" s="21">
        <v>25000</v>
      </c>
      <c r="E265" s="4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7">
        <f t="shared" si="24"/>
        <v>118.08108</v>
      </c>
      <c r="P265" s="5">
        <f t="shared" si="25"/>
        <v>30</v>
      </c>
      <c r="Q265" t="str">
        <f t="shared" si="26"/>
        <v>film &amp; video</v>
      </c>
      <c r="R265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64" x14ac:dyDescent="0.2">
      <c r="A266">
        <v>264</v>
      </c>
      <c r="B266" s="2" t="s">
        <v>265</v>
      </c>
      <c r="C266" s="2" t="s">
        <v>4374</v>
      </c>
      <c r="D266" s="21">
        <v>5000</v>
      </c>
      <c r="E266" s="4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7">
        <f t="shared" si="24"/>
        <v>118.19999999999999</v>
      </c>
      <c r="P266" s="5">
        <f t="shared" si="25"/>
        <v>64</v>
      </c>
      <c r="Q266" t="str">
        <f t="shared" si="26"/>
        <v>film &amp; video</v>
      </c>
      <c r="R266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64" x14ac:dyDescent="0.2">
      <c r="A267">
        <v>265</v>
      </c>
      <c r="B267" s="2" t="s">
        <v>266</v>
      </c>
      <c r="C267" s="2" t="s">
        <v>4375</v>
      </c>
      <c r="D267" s="21">
        <v>5000</v>
      </c>
      <c r="E267" s="4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7">
        <f t="shared" si="24"/>
        <v>111.1</v>
      </c>
      <c r="P267" s="5">
        <f t="shared" si="25"/>
        <v>95</v>
      </c>
      <c r="Q267" t="str">
        <f t="shared" si="26"/>
        <v>film &amp; video</v>
      </c>
      <c r="R267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48" x14ac:dyDescent="0.2">
      <c r="A268">
        <v>266</v>
      </c>
      <c r="B268" s="2" t="s">
        <v>267</v>
      </c>
      <c r="C268" s="2" t="s">
        <v>4376</v>
      </c>
      <c r="D268" s="21">
        <v>1000</v>
      </c>
      <c r="E268" s="4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7">
        <f t="shared" si="24"/>
        <v>145.5</v>
      </c>
      <c r="P268" s="5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8" x14ac:dyDescent="0.2">
      <c r="A269">
        <v>267</v>
      </c>
      <c r="B269" s="2" t="s">
        <v>268</v>
      </c>
      <c r="C269" s="2" t="s">
        <v>4377</v>
      </c>
      <c r="D269" s="21">
        <v>9850</v>
      </c>
      <c r="E269" s="4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7">
        <f t="shared" si="24"/>
        <v>131.62883248730967</v>
      </c>
      <c r="P269" s="5">
        <f t="shared" si="25"/>
        <v>78</v>
      </c>
      <c r="Q269" t="str">
        <f t="shared" si="26"/>
        <v>film &amp; video</v>
      </c>
      <c r="R269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48" x14ac:dyDescent="0.2">
      <c r="A270">
        <v>268</v>
      </c>
      <c r="B270" s="2" t="s">
        <v>269</v>
      </c>
      <c r="C270" s="2" t="s">
        <v>4378</v>
      </c>
      <c r="D270" s="21">
        <v>5000</v>
      </c>
      <c r="E270" s="4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7">
        <f t="shared" si="24"/>
        <v>111.4</v>
      </c>
      <c r="P270" s="5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48" x14ac:dyDescent="0.2">
      <c r="A271">
        <v>269</v>
      </c>
      <c r="B271" s="2" t="s">
        <v>270</v>
      </c>
      <c r="C271" s="2" t="s">
        <v>4379</v>
      </c>
      <c r="D271" s="21">
        <v>100000</v>
      </c>
      <c r="E271" s="4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7">
        <f t="shared" si="24"/>
        <v>147.23376999999999</v>
      </c>
      <c r="P271" s="5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8" x14ac:dyDescent="0.2">
      <c r="A272">
        <v>270</v>
      </c>
      <c r="B272" s="2" t="s">
        <v>271</v>
      </c>
      <c r="C272" s="2" t="s">
        <v>4380</v>
      </c>
      <c r="D272" s="21">
        <v>2300</v>
      </c>
      <c r="E272" s="4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7">
        <f t="shared" si="24"/>
        <v>152.60869565217391</v>
      </c>
      <c r="P272" s="5">
        <f t="shared" si="25"/>
        <v>57</v>
      </c>
      <c r="Q272" t="str">
        <f t="shared" si="26"/>
        <v>film &amp; video</v>
      </c>
      <c r="R272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48" x14ac:dyDescent="0.2">
      <c r="A273">
        <v>271</v>
      </c>
      <c r="B273" s="2" t="s">
        <v>272</v>
      </c>
      <c r="C273" s="2" t="s">
        <v>4381</v>
      </c>
      <c r="D273" s="21">
        <v>30000</v>
      </c>
      <c r="E273" s="4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7">
        <f t="shared" si="24"/>
        <v>104.67999999999999</v>
      </c>
      <c r="P273" s="5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48" x14ac:dyDescent="0.2">
      <c r="A274">
        <v>272</v>
      </c>
      <c r="B274" s="2" t="s">
        <v>273</v>
      </c>
      <c r="C274" s="2" t="s">
        <v>4382</v>
      </c>
      <c r="D274" s="21">
        <v>3000</v>
      </c>
      <c r="E274" s="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7">
        <f t="shared" si="24"/>
        <v>177.43366666666668</v>
      </c>
      <c r="P274" s="5">
        <f t="shared" si="25"/>
        <v>81</v>
      </c>
      <c r="Q274" t="str">
        <f t="shared" si="26"/>
        <v>film &amp; video</v>
      </c>
      <c r="R274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48" x14ac:dyDescent="0.2">
      <c r="A275">
        <v>273</v>
      </c>
      <c r="B275" s="2" t="s">
        <v>274</v>
      </c>
      <c r="C275" s="2" t="s">
        <v>4383</v>
      </c>
      <c r="D275" s="21">
        <v>5000</v>
      </c>
      <c r="E275" s="4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7">
        <f t="shared" si="24"/>
        <v>107.7758</v>
      </c>
      <c r="P275" s="5">
        <f t="shared" si="25"/>
        <v>45</v>
      </c>
      <c r="Q275" t="str">
        <f t="shared" si="26"/>
        <v>film &amp; video</v>
      </c>
      <c r="R275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48" x14ac:dyDescent="0.2">
      <c r="A276">
        <v>274</v>
      </c>
      <c r="B276" s="2" t="s">
        <v>275</v>
      </c>
      <c r="C276" s="2" t="s">
        <v>4384</v>
      </c>
      <c r="D276" s="21">
        <v>4000</v>
      </c>
      <c r="E276" s="4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7">
        <f t="shared" si="24"/>
        <v>156</v>
      </c>
      <c r="P276" s="5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8" x14ac:dyDescent="0.2">
      <c r="A277">
        <v>275</v>
      </c>
      <c r="B277" s="2" t="s">
        <v>276</v>
      </c>
      <c r="C277" s="2" t="s">
        <v>4385</v>
      </c>
      <c r="D277" s="21">
        <v>20000</v>
      </c>
      <c r="E277" s="4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7">
        <f t="shared" si="24"/>
        <v>108.395</v>
      </c>
      <c r="P277" s="5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48" x14ac:dyDescent="0.2">
      <c r="A278">
        <v>276</v>
      </c>
      <c r="B278" s="2" t="s">
        <v>277</v>
      </c>
      <c r="C278" s="2" t="s">
        <v>4386</v>
      </c>
      <c r="D278" s="21">
        <v>4000</v>
      </c>
      <c r="E278" s="4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7">
        <f t="shared" si="24"/>
        <v>147.6</v>
      </c>
      <c r="P278" s="5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48" x14ac:dyDescent="0.2">
      <c r="A279">
        <v>277</v>
      </c>
      <c r="B279" s="2" t="s">
        <v>278</v>
      </c>
      <c r="C279" s="2" t="s">
        <v>4387</v>
      </c>
      <c r="D279" s="21">
        <v>65000</v>
      </c>
      <c r="E279" s="4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7">
        <f t="shared" si="24"/>
        <v>110.38153846153847</v>
      </c>
      <c r="P279" s="5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32" x14ac:dyDescent="0.2">
      <c r="A280">
        <v>278</v>
      </c>
      <c r="B280" s="2" t="s">
        <v>279</v>
      </c>
      <c r="C280" s="2" t="s">
        <v>4388</v>
      </c>
      <c r="D280" s="21">
        <v>27000</v>
      </c>
      <c r="E280" s="4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7">
        <f t="shared" si="24"/>
        <v>150.34814814814814</v>
      </c>
      <c r="P280" s="5">
        <f t="shared" si="25"/>
        <v>97</v>
      </c>
      <c r="Q280" t="str">
        <f t="shared" si="26"/>
        <v>film &amp; video</v>
      </c>
      <c r="R280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48" x14ac:dyDescent="0.2">
      <c r="A281">
        <v>279</v>
      </c>
      <c r="B281" s="2" t="s">
        <v>280</v>
      </c>
      <c r="C281" s="2" t="s">
        <v>4389</v>
      </c>
      <c r="D281" s="21">
        <v>17000</v>
      </c>
      <c r="E281" s="4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7">
        <f t="shared" si="24"/>
        <v>157.31829411764707</v>
      </c>
      <c r="P281" s="5">
        <f t="shared" si="25"/>
        <v>87</v>
      </c>
      <c r="Q281" t="str">
        <f t="shared" si="26"/>
        <v>film &amp; video</v>
      </c>
      <c r="R281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48" x14ac:dyDescent="0.2">
      <c r="A282">
        <v>280</v>
      </c>
      <c r="B282" s="2" t="s">
        <v>281</v>
      </c>
      <c r="C282" s="2" t="s">
        <v>4390</v>
      </c>
      <c r="D282" s="21">
        <v>75000</v>
      </c>
      <c r="E282" s="4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7">
        <f t="shared" si="24"/>
        <v>156.14400000000001</v>
      </c>
      <c r="P282" s="5">
        <f t="shared" si="25"/>
        <v>54</v>
      </c>
      <c r="Q282" t="str">
        <f t="shared" si="26"/>
        <v>film &amp; video</v>
      </c>
      <c r="R282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48" x14ac:dyDescent="0.2">
      <c r="A283">
        <v>281</v>
      </c>
      <c r="B283" s="2" t="s">
        <v>282</v>
      </c>
      <c r="C283" s="2" t="s">
        <v>4391</v>
      </c>
      <c r="D283" s="21">
        <v>5500</v>
      </c>
      <c r="E283" s="4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7">
        <f t="shared" si="24"/>
        <v>120.58763636363636</v>
      </c>
      <c r="P283" s="5">
        <f t="shared" si="25"/>
        <v>83</v>
      </c>
      <c r="Q283" t="str">
        <f t="shared" si="26"/>
        <v>film &amp; video</v>
      </c>
      <c r="R283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8" x14ac:dyDescent="0.2">
      <c r="A284">
        <v>282</v>
      </c>
      <c r="B284" s="2" t="s">
        <v>283</v>
      </c>
      <c r="C284" s="2" t="s">
        <v>4392</v>
      </c>
      <c r="D284" s="21">
        <v>45000</v>
      </c>
      <c r="E284" s="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7">
        <f t="shared" si="24"/>
        <v>101.18888888888888</v>
      </c>
      <c r="P284" s="5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32" x14ac:dyDescent="0.2">
      <c r="A285">
        <v>283</v>
      </c>
      <c r="B285" s="2" t="s">
        <v>284</v>
      </c>
      <c r="C285" s="2" t="s">
        <v>4393</v>
      </c>
      <c r="D285" s="21">
        <v>18000</v>
      </c>
      <c r="E285" s="4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7">
        <f t="shared" si="24"/>
        <v>114.27249999999999</v>
      </c>
      <c r="P285" s="5">
        <f t="shared" si="25"/>
        <v>101</v>
      </c>
      <c r="Q285" t="str">
        <f t="shared" si="26"/>
        <v>film &amp; video</v>
      </c>
      <c r="R285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48" x14ac:dyDescent="0.2">
      <c r="A286">
        <v>284</v>
      </c>
      <c r="B286" s="2" t="s">
        <v>285</v>
      </c>
      <c r="C286" s="2" t="s">
        <v>4394</v>
      </c>
      <c r="D286" s="21">
        <v>40000</v>
      </c>
      <c r="E286" s="4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7">
        <f t="shared" si="24"/>
        <v>104.62615</v>
      </c>
      <c r="P286" s="5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8" x14ac:dyDescent="0.2">
      <c r="A287">
        <v>285</v>
      </c>
      <c r="B287" s="2" t="s">
        <v>286</v>
      </c>
      <c r="C287" s="2" t="s">
        <v>4395</v>
      </c>
      <c r="D287" s="21">
        <v>14000</v>
      </c>
      <c r="E287" s="4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7">
        <f t="shared" si="24"/>
        <v>228.82507142857142</v>
      </c>
      <c r="P287" s="5">
        <f t="shared" si="25"/>
        <v>56</v>
      </c>
      <c r="Q287" t="str">
        <f t="shared" si="26"/>
        <v>film &amp; video</v>
      </c>
      <c r="R287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48" x14ac:dyDescent="0.2">
      <c r="A288">
        <v>286</v>
      </c>
      <c r="B288" s="2" t="s">
        <v>287</v>
      </c>
      <c r="C288" s="2" t="s">
        <v>4396</v>
      </c>
      <c r="D288" s="21">
        <v>15000</v>
      </c>
      <c r="E288" s="4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7">
        <f t="shared" si="24"/>
        <v>109.15333333333332</v>
      </c>
      <c r="P288" s="5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32" x14ac:dyDescent="0.2">
      <c r="A289">
        <v>287</v>
      </c>
      <c r="B289" s="2" t="s">
        <v>288</v>
      </c>
      <c r="C289" s="2" t="s">
        <v>4397</v>
      </c>
      <c r="D289" s="21">
        <v>15000</v>
      </c>
      <c r="E289" s="4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7">
        <f t="shared" si="24"/>
        <v>176.29999999999998</v>
      </c>
      <c r="P289" s="5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48" x14ac:dyDescent="0.2">
      <c r="A290">
        <v>288</v>
      </c>
      <c r="B290" s="2" t="s">
        <v>289</v>
      </c>
      <c r="C290" s="2" t="s">
        <v>4398</v>
      </c>
      <c r="D290" s="21">
        <v>50000</v>
      </c>
      <c r="E290" s="4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7">
        <f t="shared" si="24"/>
        <v>103.21061999999999</v>
      </c>
      <c r="P290" s="5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48" x14ac:dyDescent="0.2">
      <c r="A291">
        <v>289</v>
      </c>
      <c r="B291" s="2" t="s">
        <v>290</v>
      </c>
      <c r="C291" s="2" t="s">
        <v>4399</v>
      </c>
      <c r="D291" s="21">
        <v>15000</v>
      </c>
      <c r="E291" s="4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7">
        <f t="shared" si="24"/>
        <v>104.82000000000001</v>
      </c>
      <c r="P291" s="5">
        <f t="shared" si="25"/>
        <v>67</v>
      </c>
      <c r="Q291" t="str">
        <f t="shared" si="26"/>
        <v>film &amp; video</v>
      </c>
      <c r="R291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32" x14ac:dyDescent="0.2">
      <c r="A292">
        <v>290</v>
      </c>
      <c r="B292" s="2" t="s">
        <v>291</v>
      </c>
      <c r="C292" s="2" t="s">
        <v>4400</v>
      </c>
      <c r="D292" s="21">
        <v>4500</v>
      </c>
      <c r="E292" s="4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7">
        <f t="shared" si="24"/>
        <v>106.68444444444445</v>
      </c>
      <c r="P292" s="5">
        <f t="shared" si="25"/>
        <v>28</v>
      </c>
      <c r="Q292" t="str">
        <f t="shared" si="26"/>
        <v>film &amp; video</v>
      </c>
      <c r="R292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8" x14ac:dyDescent="0.2">
      <c r="A293">
        <v>291</v>
      </c>
      <c r="B293" s="2" t="s">
        <v>292</v>
      </c>
      <c r="C293" s="2" t="s">
        <v>4401</v>
      </c>
      <c r="D293" s="21">
        <v>5000</v>
      </c>
      <c r="E293" s="4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7">
        <f t="shared" si="24"/>
        <v>120.02</v>
      </c>
      <c r="P293" s="5">
        <f t="shared" si="25"/>
        <v>46</v>
      </c>
      <c r="Q293" t="str">
        <f t="shared" si="26"/>
        <v>film &amp; video</v>
      </c>
      <c r="R293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48" x14ac:dyDescent="0.2">
      <c r="A294">
        <v>292</v>
      </c>
      <c r="B294" s="2" t="s">
        <v>293</v>
      </c>
      <c r="C294" s="2" t="s">
        <v>4402</v>
      </c>
      <c r="D294" s="21">
        <v>75000</v>
      </c>
      <c r="E294" s="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7">
        <f t="shared" si="24"/>
        <v>101.50693333333334</v>
      </c>
      <c r="P294" s="5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48" x14ac:dyDescent="0.2">
      <c r="A295">
        <v>293</v>
      </c>
      <c r="B295" s="2" t="s">
        <v>294</v>
      </c>
      <c r="C295" s="2" t="s">
        <v>4403</v>
      </c>
      <c r="D295" s="21">
        <v>26000</v>
      </c>
      <c r="E295" s="4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7">
        <f t="shared" si="24"/>
        <v>101.38461538461539</v>
      </c>
      <c r="P295" s="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48" x14ac:dyDescent="0.2">
      <c r="A296">
        <v>294</v>
      </c>
      <c r="B296" s="2" t="s">
        <v>295</v>
      </c>
      <c r="C296" s="2" t="s">
        <v>4404</v>
      </c>
      <c r="D296" s="21">
        <v>5000</v>
      </c>
      <c r="E296" s="4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7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48" x14ac:dyDescent="0.2">
      <c r="A297">
        <v>295</v>
      </c>
      <c r="B297" s="2" t="s">
        <v>296</v>
      </c>
      <c r="C297" s="2" t="s">
        <v>4405</v>
      </c>
      <c r="D297" s="21">
        <v>50000</v>
      </c>
      <c r="E297" s="4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7">
        <f t="shared" si="24"/>
        <v>133.10911999999999</v>
      </c>
      <c r="P297" s="5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8" x14ac:dyDescent="0.2">
      <c r="A298">
        <v>296</v>
      </c>
      <c r="B298" s="2" t="s">
        <v>297</v>
      </c>
      <c r="C298" s="2" t="s">
        <v>4406</v>
      </c>
      <c r="D298" s="21">
        <v>25000</v>
      </c>
      <c r="E298" s="4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7">
        <f t="shared" si="24"/>
        <v>118.72620000000001</v>
      </c>
      <c r="P298" s="5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48" x14ac:dyDescent="0.2">
      <c r="A299">
        <v>297</v>
      </c>
      <c r="B299" s="2" t="s">
        <v>298</v>
      </c>
      <c r="C299" s="2" t="s">
        <v>4407</v>
      </c>
      <c r="D299" s="21">
        <v>20000</v>
      </c>
      <c r="E299" s="4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7">
        <f t="shared" si="24"/>
        <v>100.64</v>
      </c>
      <c r="P299" s="5">
        <f t="shared" si="25"/>
        <v>141</v>
      </c>
      <c r="Q299" t="str">
        <f t="shared" si="26"/>
        <v>film &amp; video</v>
      </c>
      <c r="R299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32" x14ac:dyDescent="0.2">
      <c r="A300">
        <v>298</v>
      </c>
      <c r="B300" s="2" t="s">
        <v>299</v>
      </c>
      <c r="C300" s="2" t="s">
        <v>4408</v>
      </c>
      <c r="D300" s="21">
        <v>126000</v>
      </c>
      <c r="E300" s="4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7">
        <f t="shared" si="24"/>
        <v>108.93241269841269</v>
      </c>
      <c r="P300" s="5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48" x14ac:dyDescent="0.2">
      <c r="A301">
        <v>299</v>
      </c>
      <c r="B301" s="2" t="s">
        <v>300</v>
      </c>
      <c r="C301" s="2" t="s">
        <v>4409</v>
      </c>
      <c r="D301" s="21">
        <v>10000</v>
      </c>
      <c r="E301" s="4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7">
        <f t="shared" si="24"/>
        <v>178.95250000000001</v>
      </c>
      <c r="P301" s="5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48" x14ac:dyDescent="0.2">
      <c r="A302">
        <v>300</v>
      </c>
      <c r="B302" s="2" t="s">
        <v>301</v>
      </c>
      <c r="C302" s="2" t="s">
        <v>4410</v>
      </c>
      <c r="D302" s="21">
        <v>25000</v>
      </c>
      <c r="E302" s="4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7">
        <f t="shared" si="24"/>
        <v>101.72264</v>
      </c>
      <c r="P302" s="5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8" x14ac:dyDescent="0.2">
      <c r="A303">
        <v>301</v>
      </c>
      <c r="B303" s="2" t="s">
        <v>302</v>
      </c>
      <c r="C303" s="2" t="s">
        <v>4411</v>
      </c>
      <c r="D303" s="21">
        <v>13000</v>
      </c>
      <c r="E303" s="4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7">
        <f t="shared" si="24"/>
        <v>118.73499999999999</v>
      </c>
      <c r="P303" s="5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64" x14ac:dyDescent="0.2">
      <c r="A304">
        <v>302</v>
      </c>
      <c r="B304" s="2" t="s">
        <v>303</v>
      </c>
      <c r="C304" s="2" t="s">
        <v>4412</v>
      </c>
      <c r="D304" s="21">
        <v>10000</v>
      </c>
      <c r="E304" s="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7">
        <f t="shared" si="24"/>
        <v>100.46</v>
      </c>
      <c r="P304" s="5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8" x14ac:dyDescent="0.2">
      <c r="A305">
        <v>303</v>
      </c>
      <c r="B305" s="2" t="s">
        <v>304</v>
      </c>
      <c r="C305" s="2" t="s">
        <v>4413</v>
      </c>
      <c r="D305" s="21">
        <v>3000</v>
      </c>
      <c r="E305" s="4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7">
        <f t="shared" si="24"/>
        <v>137.46666666666667</v>
      </c>
      <c r="P305" s="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32" x14ac:dyDescent="0.2">
      <c r="A306">
        <v>304</v>
      </c>
      <c r="B306" s="2" t="s">
        <v>305</v>
      </c>
      <c r="C306" s="2" t="s">
        <v>4414</v>
      </c>
      <c r="D306" s="21">
        <v>3400</v>
      </c>
      <c r="E306" s="4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7">
        <f t="shared" si="24"/>
        <v>231.64705882352939</v>
      </c>
      <c r="P306" s="5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32" x14ac:dyDescent="0.2">
      <c r="A307">
        <v>305</v>
      </c>
      <c r="B307" s="2" t="s">
        <v>306</v>
      </c>
      <c r="C307" s="2" t="s">
        <v>4415</v>
      </c>
      <c r="D307" s="21">
        <v>7500</v>
      </c>
      <c r="E307" s="4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7">
        <f t="shared" si="24"/>
        <v>130.33333333333331</v>
      </c>
      <c r="P307" s="5">
        <f t="shared" si="25"/>
        <v>51</v>
      </c>
      <c r="Q307" t="str">
        <f t="shared" si="26"/>
        <v>film &amp; video</v>
      </c>
      <c r="R307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32" x14ac:dyDescent="0.2">
      <c r="A308">
        <v>306</v>
      </c>
      <c r="B308" s="2" t="s">
        <v>307</v>
      </c>
      <c r="C308" s="2" t="s">
        <v>4416</v>
      </c>
      <c r="D308" s="21">
        <v>1000</v>
      </c>
      <c r="E308" s="4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7">
        <f t="shared" si="24"/>
        <v>292.89999999999998</v>
      </c>
      <c r="P308" s="5">
        <f t="shared" si="25"/>
        <v>36</v>
      </c>
      <c r="Q308" t="str">
        <f t="shared" si="26"/>
        <v>film &amp; video</v>
      </c>
      <c r="R308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ht="16" x14ac:dyDescent="0.2">
      <c r="A309">
        <v>307</v>
      </c>
      <c r="B309" s="2" t="s">
        <v>308</v>
      </c>
      <c r="C309" s="2" t="s">
        <v>4417</v>
      </c>
      <c r="D309" s="21">
        <v>22000</v>
      </c>
      <c r="E309" s="4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7">
        <f t="shared" si="24"/>
        <v>111.31818181818183</v>
      </c>
      <c r="P309" s="5">
        <f t="shared" si="25"/>
        <v>42</v>
      </c>
      <c r="Q309" t="str">
        <f t="shared" si="26"/>
        <v>film &amp; video</v>
      </c>
      <c r="R309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48" x14ac:dyDescent="0.2">
      <c r="A310">
        <v>308</v>
      </c>
      <c r="B310" s="2" t="s">
        <v>309</v>
      </c>
      <c r="C310" s="2" t="s">
        <v>4418</v>
      </c>
      <c r="D310" s="21">
        <v>12000</v>
      </c>
      <c r="E310" s="4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7">
        <f t="shared" si="24"/>
        <v>105.56666666666668</v>
      </c>
      <c r="P310" s="5">
        <f t="shared" si="25"/>
        <v>62</v>
      </c>
      <c r="Q310" t="str">
        <f t="shared" si="26"/>
        <v>film &amp; video</v>
      </c>
      <c r="R310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48" x14ac:dyDescent="0.2">
      <c r="A311">
        <v>309</v>
      </c>
      <c r="B311" s="2" t="s">
        <v>310</v>
      </c>
      <c r="C311" s="2" t="s">
        <v>4419</v>
      </c>
      <c r="D311" s="21">
        <v>18000</v>
      </c>
      <c r="E311" s="4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7">
        <f t="shared" si="24"/>
        <v>118.94444444444446</v>
      </c>
      <c r="P311" s="5">
        <f t="shared" si="25"/>
        <v>89</v>
      </c>
      <c r="Q311" t="str">
        <f t="shared" si="26"/>
        <v>film &amp; video</v>
      </c>
      <c r="R311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8" x14ac:dyDescent="0.2">
      <c r="A312">
        <v>310</v>
      </c>
      <c r="B312" s="2" t="s">
        <v>311</v>
      </c>
      <c r="C312" s="2" t="s">
        <v>4420</v>
      </c>
      <c r="D312" s="21">
        <v>1000</v>
      </c>
      <c r="E312" s="4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7">
        <f t="shared" si="24"/>
        <v>104.129</v>
      </c>
      <c r="P312" s="5">
        <f t="shared" si="25"/>
        <v>28</v>
      </c>
      <c r="Q312" t="str">
        <f t="shared" si="26"/>
        <v>film &amp; video</v>
      </c>
      <c r="R312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48" x14ac:dyDescent="0.2">
      <c r="A313">
        <v>311</v>
      </c>
      <c r="B313" s="2" t="s">
        <v>312</v>
      </c>
      <c r="C313" s="2" t="s">
        <v>4421</v>
      </c>
      <c r="D313" s="21">
        <v>20000</v>
      </c>
      <c r="E313" s="4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7">
        <f t="shared" si="24"/>
        <v>104.10165000000001</v>
      </c>
      <c r="P313" s="5">
        <f t="shared" si="25"/>
        <v>138</v>
      </c>
      <c r="Q313" t="str">
        <f t="shared" si="26"/>
        <v>film &amp; video</v>
      </c>
      <c r="R313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48" x14ac:dyDescent="0.2">
      <c r="A314">
        <v>312</v>
      </c>
      <c r="B314" s="2" t="s">
        <v>313</v>
      </c>
      <c r="C314" s="2" t="s">
        <v>4422</v>
      </c>
      <c r="D314" s="21">
        <v>8000</v>
      </c>
      <c r="E314" s="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7">
        <f t="shared" si="24"/>
        <v>111.87499999999999</v>
      </c>
      <c r="P314" s="5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48" x14ac:dyDescent="0.2">
      <c r="A315">
        <v>313</v>
      </c>
      <c r="B315" s="2" t="s">
        <v>314</v>
      </c>
      <c r="C315" s="2" t="s">
        <v>4423</v>
      </c>
      <c r="D315" s="21">
        <v>17000</v>
      </c>
      <c r="E315" s="4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7">
        <f t="shared" si="24"/>
        <v>104.73529411764706</v>
      </c>
      <c r="P315" s="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48" x14ac:dyDescent="0.2">
      <c r="A316">
        <v>314</v>
      </c>
      <c r="B316" s="2" t="s">
        <v>315</v>
      </c>
      <c r="C316" s="2" t="s">
        <v>4424</v>
      </c>
      <c r="D316" s="21">
        <v>1000</v>
      </c>
      <c r="E316" s="4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7">
        <f t="shared" si="24"/>
        <v>385.15000000000003</v>
      </c>
      <c r="P316" s="5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8" x14ac:dyDescent="0.2">
      <c r="A317">
        <v>315</v>
      </c>
      <c r="B317" s="2" t="s">
        <v>316</v>
      </c>
      <c r="C317" s="2" t="s">
        <v>4425</v>
      </c>
      <c r="D317" s="21">
        <v>25000</v>
      </c>
      <c r="E317" s="4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7">
        <f t="shared" si="24"/>
        <v>101.248</v>
      </c>
      <c r="P317" s="5">
        <f t="shared" si="25"/>
        <v>200</v>
      </c>
      <c r="Q317" t="str">
        <f t="shared" si="26"/>
        <v>film &amp; video</v>
      </c>
      <c r="R317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32" x14ac:dyDescent="0.2">
      <c r="A318">
        <v>316</v>
      </c>
      <c r="B318" s="2" t="s">
        <v>317</v>
      </c>
      <c r="C318" s="2" t="s">
        <v>4426</v>
      </c>
      <c r="D318" s="21">
        <v>15000</v>
      </c>
      <c r="E318" s="4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7">
        <f t="shared" si="24"/>
        <v>113.77333333333333</v>
      </c>
      <c r="P318" s="5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32" x14ac:dyDescent="0.2">
      <c r="A319">
        <v>317</v>
      </c>
      <c r="B319" s="2" t="s">
        <v>318</v>
      </c>
      <c r="C319" s="2" t="s">
        <v>4427</v>
      </c>
      <c r="D319" s="21">
        <v>30000</v>
      </c>
      <c r="E319" s="4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7">
        <f t="shared" si="24"/>
        <v>100.80333333333333</v>
      </c>
      <c r="P319" s="5">
        <f t="shared" si="25"/>
        <v>95</v>
      </c>
      <c r="Q319" t="str">
        <f t="shared" si="26"/>
        <v>film &amp; video</v>
      </c>
      <c r="R319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8" x14ac:dyDescent="0.2">
      <c r="A320">
        <v>318</v>
      </c>
      <c r="B320" s="2" t="s">
        <v>319</v>
      </c>
      <c r="C320" s="2" t="s">
        <v>4428</v>
      </c>
      <c r="D320" s="21">
        <v>5000</v>
      </c>
      <c r="E320" s="4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7">
        <f t="shared" si="24"/>
        <v>283.32</v>
      </c>
      <c r="P320" s="5">
        <f t="shared" si="25"/>
        <v>49</v>
      </c>
      <c r="Q320" t="str">
        <f t="shared" si="26"/>
        <v>film &amp; video</v>
      </c>
      <c r="R320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64" x14ac:dyDescent="0.2">
      <c r="A321">
        <v>319</v>
      </c>
      <c r="B321" s="2" t="s">
        <v>320</v>
      </c>
      <c r="C321" s="2" t="s">
        <v>4429</v>
      </c>
      <c r="D321" s="21">
        <v>5000</v>
      </c>
      <c r="E321" s="4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7">
        <f t="shared" si="24"/>
        <v>112.68</v>
      </c>
      <c r="P321" s="5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48" x14ac:dyDescent="0.2">
      <c r="A322">
        <v>320</v>
      </c>
      <c r="B322" s="2" t="s">
        <v>321</v>
      </c>
      <c r="C322" s="2" t="s">
        <v>4430</v>
      </c>
      <c r="D322" s="21">
        <v>20000</v>
      </c>
      <c r="E322" s="4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7">
        <f t="shared" si="24"/>
        <v>106.58000000000001</v>
      </c>
      <c r="P322" s="5">
        <f t="shared" si="25"/>
        <v>134</v>
      </c>
      <c r="Q322" t="str">
        <f t="shared" si="26"/>
        <v>film &amp; video</v>
      </c>
      <c r="R322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8" x14ac:dyDescent="0.2">
      <c r="A323">
        <v>321</v>
      </c>
      <c r="B323" s="2" t="s">
        <v>322</v>
      </c>
      <c r="C323" s="2" t="s">
        <v>4431</v>
      </c>
      <c r="D323" s="21">
        <v>35000</v>
      </c>
      <c r="E323" s="4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7">
        <f t="shared" ref="O323:O386" si="30">(E323/D323)*100</f>
        <v>102.66285714285715</v>
      </c>
      <c r="P323" s="5">
        <f t="shared" ref="P323:P386" si="31">IF(E323, QUOTIENT(E323,L323),0)</f>
        <v>106</v>
      </c>
      <c r="Q323" t="str">
        <f t="shared" ref="Q323:Q386" si="32">LEFT(N323,FIND("/",N323,1)-1)</f>
        <v>film &amp; video</v>
      </c>
      <c r="R323" t="str">
        <f t="shared" ref="R323:R386" si="33">RIGHT(N323,LEN(N323)-FIND("/",N323,1))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8" x14ac:dyDescent="0.2">
      <c r="A324">
        <v>322</v>
      </c>
      <c r="B324" s="2" t="s">
        <v>323</v>
      </c>
      <c r="C324" s="2" t="s">
        <v>4432</v>
      </c>
      <c r="D324" s="21">
        <v>25000</v>
      </c>
      <c r="E324" s="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7">
        <f t="shared" si="30"/>
        <v>107.91200000000001</v>
      </c>
      <c r="P324" s="5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48" x14ac:dyDescent="0.2">
      <c r="A325">
        <v>323</v>
      </c>
      <c r="B325" s="2" t="s">
        <v>324</v>
      </c>
      <c r="C325" s="2" t="s">
        <v>4433</v>
      </c>
      <c r="D325" s="21">
        <v>5400</v>
      </c>
      <c r="E325" s="4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7">
        <f t="shared" si="30"/>
        <v>123.07407407407408</v>
      </c>
      <c r="P325" s="5">
        <f t="shared" si="31"/>
        <v>114</v>
      </c>
      <c r="Q325" t="str">
        <f t="shared" si="32"/>
        <v>film &amp; video</v>
      </c>
      <c r="R325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8" x14ac:dyDescent="0.2">
      <c r="A326">
        <v>324</v>
      </c>
      <c r="B326" s="2" t="s">
        <v>325</v>
      </c>
      <c r="C326" s="2" t="s">
        <v>4434</v>
      </c>
      <c r="D326" s="21">
        <v>8500</v>
      </c>
      <c r="E326" s="4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7">
        <f t="shared" si="30"/>
        <v>101.6</v>
      </c>
      <c r="P326" s="5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8" x14ac:dyDescent="0.2">
      <c r="A327">
        <v>325</v>
      </c>
      <c r="B327" s="2" t="s">
        <v>326</v>
      </c>
      <c r="C327" s="2" t="s">
        <v>4435</v>
      </c>
      <c r="D327" s="21">
        <v>50000</v>
      </c>
      <c r="E327" s="4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7">
        <f t="shared" si="30"/>
        <v>104.396</v>
      </c>
      <c r="P327" s="5">
        <f t="shared" si="31"/>
        <v>70</v>
      </c>
      <c r="Q327" t="str">
        <f t="shared" si="32"/>
        <v>film &amp; video</v>
      </c>
      <c r="R327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8" x14ac:dyDescent="0.2">
      <c r="A328">
        <v>326</v>
      </c>
      <c r="B328" s="2" t="s">
        <v>327</v>
      </c>
      <c r="C328" s="2" t="s">
        <v>4436</v>
      </c>
      <c r="D328" s="21">
        <v>150000</v>
      </c>
      <c r="E328" s="4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7">
        <f t="shared" si="30"/>
        <v>112.92973333333333</v>
      </c>
      <c r="P328" s="5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48" x14ac:dyDescent="0.2">
      <c r="A329">
        <v>327</v>
      </c>
      <c r="B329" s="2" t="s">
        <v>328</v>
      </c>
      <c r="C329" s="2" t="s">
        <v>4437</v>
      </c>
      <c r="D329" s="21">
        <v>4000</v>
      </c>
      <c r="E329" s="4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7">
        <f t="shared" si="30"/>
        <v>136.4</v>
      </c>
      <c r="P329" s="5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8" x14ac:dyDescent="0.2">
      <c r="A330">
        <v>328</v>
      </c>
      <c r="B330" s="2" t="s">
        <v>329</v>
      </c>
      <c r="C330" s="2" t="s">
        <v>4438</v>
      </c>
      <c r="D330" s="21">
        <v>75000</v>
      </c>
      <c r="E330" s="4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7">
        <f t="shared" si="30"/>
        <v>103.61439999999999</v>
      </c>
      <c r="P330" s="5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8" x14ac:dyDescent="0.2">
      <c r="A331">
        <v>329</v>
      </c>
      <c r="B331" s="2" t="s">
        <v>330</v>
      </c>
      <c r="C331" s="2" t="s">
        <v>4439</v>
      </c>
      <c r="D331" s="21">
        <v>10000</v>
      </c>
      <c r="E331" s="4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7">
        <f t="shared" si="30"/>
        <v>105.5</v>
      </c>
      <c r="P331" s="5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48" x14ac:dyDescent="0.2">
      <c r="A332">
        <v>330</v>
      </c>
      <c r="B332" s="2" t="s">
        <v>331</v>
      </c>
      <c r="C332" s="2" t="s">
        <v>4440</v>
      </c>
      <c r="D332" s="21">
        <v>35000</v>
      </c>
      <c r="E332" s="4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7">
        <f t="shared" si="30"/>
        <v>101.82857142857142</v>
      </c>
      <c r="P332" s="5">
        <f t="shared" si="31"/>
        <v>104</v>
      </c>
      <c r="Q332" t="str">
        <f t="shared" si="32"/>
        <v>film &amp; video</v>
      </c>
      <c r="R332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8" x14ac:dyDescent="0.2">
      <c r="A333">
        <v>331</v>
      </c>
      <c r="B333" s="2" t="s">
        <v>332</v>
      </c>
      <c r="C333" s="2" t="s">
        <v>4441</v>
      </c>
      <c r="D333" s="21">
        <v>40000</v>
      </c>
      <c r="E333" s="4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7">
        <f t="shared" si="30"/>
        <v>106.60499999999999</v>
      </c>
      <c r="P333" s="5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48" x14ac:dyDescent="0.2">
      <c r="A334">
        <v>332</v>
      </c>
      <c r="B334" s="2" t="s">
        <v>333</v>
      </c>
      <c r="C334" s="2" t="s">
        <v>4442</v>
      </c>
      <c r="D334" s="21">
        <v>100000</v>
      </c>
      <c r="E334" s="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7">
        <f t="shared" si="30"/>
        <v>113.015</v>
      </c>
      <c r="P334" s="5">
        <f t="shared" si="31"/>
        <v>203</v>
      </c>
      <c r="Q334" t="str">
        <f t="shared" si="32"/>
        <v>film &amp; video</v>
      </c>
      <c r="R334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48" x14ac:dyDescent="0.2">
      <c r="A335">
        <v>333</v>
      </c>
      <c r="B335" s="2" t="s">
        <v>334</v>
      </c>
      <c r="C335" s="2" t="s">
        <v>4443</v>
      </c>
      <c r="D335" s="21">
        <v>40000</v>
      </c>
      <c r="E335" s="4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7">
        <f t="shared" si="30"/>
        <v>125.22750000000001</v>
      </c>
      <c r="P335" s="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48" x14ac:dyDescent="0.2">
      <c r="A336">
        <v>334</v>
      </c>
      <c r="B336" s="2" t="s">
        <v>335</v>
      </c>
      <c r="C336" s="2" t="s">
        <v>4444</v>
      </c>
      <c r="D336" s="21">
        <v>10000</v>
      </c>
      <c r="E336" s="4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7">
        <f t="shared" si="30"/>
        <v>101.19</v>
      </c>
      <c r="P336" s="5">
        <f t="shared" si="31"/>
        <v>146</v>
      </c>
      <c r="Q336" t="str">
        <f t="shared" si="32"/>
        <v>film &amp; video</v>
      </c>
      <c r="R336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48" x14ac:dyDescent="0.2">
      <c r="A337">
        <v>335</v>
      </c>
      <c r="B337" s="2" t="s">
        <v>336</v>
      </c>
      <c r="C337" s="2" t="s">
        <v>4445</v>
      </c>
      <c r="D337" s="21">
        <v>8500</v>
      </c>
      <c r="E337" s="4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7">
        <f t="shared" si="30"/>
        <v>102.76470588235294</v>
      </c>
      <c r="P337" s="5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8" x14ac:dyDescent="0.2">
      <c r="A338">
        <v>336</v>
      </c>
      <c r="B338" s="2" t="s">
        <v>337</v>
      </c>
      <c r="C338" s="2" t="s">
        <v>4446</v>
      </c>
      <c r="D338" s="21">
        <v>25000</v>
      </c>
      <c r="E338" s="4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7">
        <f t="shared" si="30"/>
        <v>116.83911999999998</v>
      </c>
      <c r="P338" s="5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48" x14ac:dyDescent="0.2">
      <c r="A339">
        <v>337</v>
      </c>
      <c r="B339" s="2" t="s">
        <v>338</v>
      </c>
      <c r="C339" s="2" t="s">
        <v>4447</v>
      </c>
      <c r="D339" s="21">
        <v>3000</v>
      </c>
      <c r="E339" s="4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7">
        <f t="shared" si="30"/>
        <v>101.16833333333335</v>
      </c>
      <c r="P339" s="5">
        <f t="shared" si="31"/>
        <v>97</v>
      </c>
      <c r="Q339" t="str">
        <f t="shared" si="32"/>
        <v>film &amp; video</v>
      </c>
      <c r="R339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48" x14ac:dyDescent="0.2">
      <c r="A340">
        <v>338</v>
      </c>
      <c r="B340" s="2" t="s">
        <v>339</v>
      </c>
      <c r="C340" s="2" t="s">
        <v>4448</v>
      </c>
      <c r="D340" s="21">
        <v>15000</v>
      </c>
      <c r="E340" s="4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7">
        <f t="shared" si="30"/>
        <v>110.13360000000002</v>
      </c>
      <c r="P340" s="5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8" x14ac:dyDescent="0.2">
      <c r="A341">
        <v>339</v>
      </c>
      <c r="B341" s="2" t="s">
        <v>340</v>
      </c>
      <c r="C341" s="2" t="s">
        <v>4449</v>
      </c>
      <c r="D341" s="21">
        <v>6000</v>
      </c>
      <c r="E341" s="4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7">
        <f t="shared" si="30"/>
        <v>108.08333333333333</v>
      </c>
      <c r="P341" s="5">
        <f t="shared" si="31"/>
        <v>72</v>
      </c>
      <c r="Q341" t="str">
        <f t="shared" si="32"/>
        <v>film &amp; video</v>
      </c>
      <c r="R341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8" x14ac:dyDescent="0.2">
      <c r="A342">
        <v>340</v>
      </c>
      <c r="B342" s="2" t="s">
        <v>341</v>
      </c>
      <c r="C342" s="2" t="s">
        <v>4450</v>
      </c>
      <c r="D342" s="21">
        <v>35000</v>
      </c>
      <c r="E342" s="4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7">
        <f t="shared" si="30"/>
        <v>125.02285714285715</v>
      </c>
      <c r="P342" s="5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48" x14ac:dyDescent="0.2">
      <c r="A343">
        <v>341</v>
      </c>
      <c r="B343" s="2" t="s">
        <v>342</v>
      </c>
      <c r="C343" s="2" t="s">
        <v>4451</v>
      </c>
      <c r="D343" s="21">
        <v>3500</v>
      </c>
      <c r="E343" s="4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7">
        <f t="shared" si="30"/>
        <v>106.71428571428572</v>
      </c>
      <c r="P343" s="5">
        <f t="shared" si="31"/>
        <v>67</v>
      </c>
      <c r="Q343" t="str">
        <f t="shared" si="32"/>
        <v>film &amp; video</v>
      </c>
      <c r="R343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32" x14ac:dyDescent="0.2">
      <c r="A344">
        <v>342</v>
      </c>
      <c r="B344" s="2" t="s">
        <v>343</v>
      </c>
      <c r="C344" s="2" t="s">
        <v>4452</v>
      </c>
      <c r="D344" s="21">
        <v>55000</v>
      </c>
      <c r="E344" s="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7">
        <f t="shared" si="30"/>
        <v>100.36639999999998</v>
      </c>
      <c r="P344" s="5">
        <f t="shared" si="31"/>
        <v>169</v>
      </c>
      <c r="Q344" t="str">
        <f t="shared" si="32"/>
        <v>film &amp; video</v>
      </c>
      <c r="R344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48" x14ac:dyDescent="0.2">
      <c r="A345">
        <v>343</v>
      </c>
      <c r="B345" s="2" t="s">
        <v>344</v>
      </c>
      <c r="C345" s="2" t="s">
        <v>4453</v>
      </c>
      <c r="D345" s="21">
        <v>30000</v>
      </c>
      <c r="E345" s="4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7">
        <f t="shared" si="30"/>
        <v>102.02863333333335</v>
      </c>
      <c r="P345" s="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48" x14ac:dyDescent="0.2">
      <c r="A346">
        <v>344</v>
      </c>
      <c r="B346" s="2" t="s">
        <v>345</v>
      </c>
      <c r="C346" s="2" t="s">
        <v>4454</v>
      </c>
      <c r="D346" s="21">
        <v>33500</v>
      </c>
      <c r="E346" s="4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7">
        <f t="shared" si="30"/>
        <v>102.08358208955224</v>
      </c>
      <c r="P346" s="5">
        <f t="shared" si="31"/>
        <v>119</v>
      </c>
      <c r="Q346" t="str">
        <f t="shared" si="32"/>
        <v>film &amp; video</v>
      </c>
      <c r="R346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8" x14ac:dyDescent="0.2">
      <c r="A347">
        <v>345</v>
      </c>
      <c r="B347" s="2" t="s">
        <v>346</v>
      </c>
      <c r="C347" s="2" t="s">
        <v>4455</v>
      </c>
      <c r="D347" s="21">
        <v>14500</v>
      </c>
      <c r="E347" s="4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7">
        <f t="shared" si="30"/>
        <v>123.27586206896552</v>
      </c>
      <c r="P347" s="5">
        <f t="shared" si="31"/>
        <v>99</v>
      </c>
      <c r="Q347" t="str">
        <f t="shared" si="32"/>
        <v>film &amp; video</v>
      </c>
      <c r="R347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48" x14ac:dyDescent="0.2">
      <c r="A348">
        <v>346</v>
      </c>
      <c r="B348" s="2" t="s">
        <v>347</v>
      </c>
      <c r="C348" s="2" t="s">
        <v>4456</v>
      </c>
      <c r="D348" s="21">
        <v>10000</v>
      </c>
      <c r="E348" s="4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7">
        <f t="shared" si="30"/>
        <v>170.28880000000001</v>
      </c>
      <c r="P348" s="5">
        <f t="shared" si="31"/>
        <v>90</v>
      </c>
      <c r="Q348" t="str">
        <f t="shared" si="32"/>
        <v>film &amp; video</v>
      </c>
      <c r="R348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48" x14ac:dyDescent="0.2">
      <c r="A349">
        <v>347</v>
      </c>
      <c r="B349" s="2" t="s">
        <v>348</v>
      </c>
      <c r="C349" s="2" t="s">
        <v>4457</v>
      </c>
      <c r="D349" s="21">
        <v>40000</v>
      </c>
      <c r="E349" s="4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7">
        <f t="shared" si="30"/>
        <v>111.59049999999999</v>
      </c>
      <c r="P349" s="5">
        <f t="shared" si="31"/>
        <v>117</v>
      </c>
      <c r="Q349" t="str">
        <f t="shared" si="32"/>
        <v>film &amp; video</v>
      </c>
      <c r="R349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48" x14ac:dyDescent="0.2">
      <c r="A350">
        <v>348</v>
      </c>
      <c r="B350" s="2" t="s">
        <v>349</v>
      </c>
      <c r="C350" s="2" t="s">
        <v>4458</v>
      </c>
      <c r="D350" s="21">
        <v>10000</v>
      </c>
      <c r="E350" s="4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7">
        <f t="shared" si="30"/>
        <v>103</v>
      </c>
      <c r="P350" s="5">
        <f t="shared" si="31"/>
        <v>86</v>
      </c>
      <c r="Q350" t="str">
        <f t="shared" si="32"/>
        <v>film &amp; video</v>
      </c>
      <c r="R350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32" x14ac:dyDescent="0.2">
      <c r="A351">
        <v>349</v>
      </c>
      <c r="B351" s="2" t="s">
        <v>350</v>
      </c>
      <c r="C351" s="2" t="s">
        <v>4459</v>
      </c>
      <c r="D351" s="21">
        <v>11260</v>
      </c>
      <c r="E351" s="4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7">
        <f t="shared" si="30"/>
        <v>106.63570159857905</v>
      </c>
      <c r="P351" s="5">
        <f t="shared" si="31"/>
        <v>71</v>
      </c>
      <c r="Q351" t="str">
        <f t="shared" si="32"/>
        <v>film &amp; video</v>
      </c>
      <c r="R351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8" x14ac:dyDescent="0.2">
      <c r="A352">
        <v>350</v>
      </c>
      <c r="B352" s="2" t="s">
        <v>351</v>
      </c>
      <c r="C352" s="2" t="s">
        <v>4460</v>
      </c>
      <c r="D352" s="21">
        <v>25000</v>
      </c>
      <c r="E352" s="4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7">
        <f t="shared" si="30"/>
        <v>114.75999999999999</v>
      </c>
      <c r="P352" s="5">
        <f t="shared" si="31"/>
        <v>129</v>
      </c>
      <c r="Q352" t="str">
        <f t="shared" si="32"/>
        <v>film &amp; video</v>
      </c>
      <c r="R352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48" x14ac:dyDescent="0.2">
      <c r="A353">
        <v>351</v>
      </c>
      <c r="B353" s="2" t="s">
        <v>352</v>
      </c>
      <c r="C353" s="2" t="s">
        <v>4461</v>
      </c>
      <c r="D353" s="21">
        <v>34000</v>
      </c>
      <c r="E353" s="4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7">
        <f t="shared" si="30"/>
        <v>127.34117647058822</v>
      </c>
      <c r="P353" s="5">
        <f t="shared" si="31"/>
        <v>44</v>
      </c>
      <c r="Q353" t="str">
        <f t="shared" si="32"/>
        <v>film &amp; video</v>
      </c>
      <c r="R353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48" x14ac:dyDescent="0.2">
      <c r="A354">
        <v>352</v>
      </c>
      <c r="B354" s="2" t="s">
        <v>353</v>
      </c>
      <c r="C354" s="2" t="s">
        <v>4462</v>
      </c>
      <c r="D354" s="21">
        <v>10000</v>
      </c>
      <c r="E354" s="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7">
        <f t="shared" si="30"/>
        <v>116.56</v>
      </c>
      <c r="P354" s="5">
        <f t="shared" si="31"/>
        <v>40</v>
      </c>
      <c r="Q354" t="str">
        <f t="shared" si="32"/>
        <v>film &amp; video</v>
      </c>
      <c r="R354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48" x14ac:dyDescent="0.2">
      <c r="A355">
        <v>353</v>
      </c>
      <c r="B355" s="2" t="s">
        <v>354</v>
      </c>
      <c r="C355" s="2" t="s">
        <v>4463</v>
      </c>
      <c r="D355" s="21">
        <v>58425</v>
      </c>
      <c r="E355" s="4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7">
        <f t="shared" si="30"/>
        <v>108.61819426615318</v>
      </c>
      <c r="P355" s="5">
        <f t="shared" si="31"/>
        <v>103</v>
      </c>
      <c r="Q355" t="str">
        <f t="shared" si="32"/>
        <v>film &amp; video</v>
      </c>
      <c r="R355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48" x14ac:dyDescent="0.2">
      <c r="A356">
        <v>354</v>
      </c>
      <c r="B356" s="2" t="s">
        <v>355</v>
      </c>
      <c r="C356" s="2" t="s">
        <v>4464</v>
      </c>
      <c r="D356" s="21">
        <v>3500</v>
      </c>
      <c r="E356" s="4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7">
        <f t="shared" si="30"/>
        <v>103.94285714285714</v>
      </c>
      <c r="P356" s="5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32" x14ac:dyDescent="0.2">
      <c r="A357">
        <v>355</v>
      </c>
      <c r="B357" s="2" t="s">
        <v>356</v>
      </c>
      <c r="C357" s="2" t="s">
        <v>4465</v>
      </c>
      <c r="D357" s="21">
        <v>35000</v>
      </c>
      <c r="E357" s="4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7">
        <f t="shared" si="30"/>
        <v>116.25714285714285</v>
      </c>
      <c r="P357" s="5">
        <f t="shared" si="31"/>
        <v>246</v>
      </c>
      <c r="Q357" t="str">
        <f t="shared" si="32"/>
        <v>film &amp; video</v>
      </c>
      <c r="R357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32" x14ac:dyDescent="0.2">
      <c r="A358">
        <v>356</v>
      </c>
      <c r="B358" s="2" t="s">
        <v>357</v>
      </c>
      <c r="C358" s="2" t="s">
        <v>4466</v>
      </c>
      <c r="D358" s="21">
        <v>7500</v>
      </c>
      <c r="E358" s="4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7">
        <f t="shared" si="30"/>
        <v>102.69239999999999</v>
      </c>
      <c r="P358" s="5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48" x14ac:dyDescent="0.2">
      <c r="A359">
        <v>357</v>
      </c>
      <c r="B359" s="2" t="s">
        <v>358</v>
      </c>
      <c r="C359" s="2" t="s">
        <v>4467</v>
      </c>
      <c r="D359" s="21">
        <v>15000</v>
      </c>
      <c r="E359" s="4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7">
        <f t="shared" si="30"/>
        <v>174</v>
      </c>
      <c r="P359" s="5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48" x14ac:dyDescent="0.2">
      <c r="A360">
        <v>358</v>
      </c>
      <c r="B360" s="2" t="s">
        <v>359</v>
      </c>
      <c r="C360" s="2" t="s">
        <v>4468</v>
      </c>
      <c r="D360" s="21">
        <v>50000</v>
      </c>
      <c r="E360" s="4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7">
        <f t="shared" si="30"/>
        <v>103.08800000000001</v>
      </c>
      <c r="P360" s="5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8" x14ac:dyDescent="0.2">
      <c r="A361">
        <v>359</v>
      </c>
      <c r="B361" s="2" t="s">
        <v>360</v>
      </c>
      <c r="C361" s="2" t="s">
        <v>4469</v>
      </c>
      <c r="D361" s="21">
        <v>24200</v>
      </c>
      <c r="E361" s="4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7">
        <f t="shared" si="30"/>
        <v>104.85537190082646</v>
      </c>
      <c r="P361" s="5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48" x14ac:dyDescent="0.2">
      <c r="A362">
        <v>360</v>
      </c>
      <c r="B362" s="2" t="s">
        <v>361</v>
      </c>
      <c r="C362" s="2" t="s">
        <v>4470</v>
      </c>
      <c r="D362" s="21">
        <v>12000</v>
      </c>
      <c r="E362" s="4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7">
        <f t="shared" si="30"/>
        <v>101.375</v>
      </c>
      <c r="P362" s="5">
        <f t="shared" si="31"/>
        <v>139</v>
      </c>
      <c r="Q362" t="str">
        <f t="shared" si="32"/>
        <v>film &amp; video</v>
      </c>
      <c r="R362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48" x14ac:dyDescent="0.2">
      <c r="A363">
        <v>361</v>
      </c>
      <c r="B363" s="2" t="s">
        <v>362</v>
      </c>
      <c r="C363" s="2" t="s">
        <v>4471</v>
      </c>
      <c r="D363" s="21">
        <v>35000</v>
      </c>
      <c r="E363" s="4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7">
        <f t="shared" si="30"/>
        <v>111.07699999999998</v>
      </c>
      <c r="P363" s="5">
        <f t="shared" si="31"/>
        <v>109</v>
      </c>
      <c r="Q363" t="str">
        <f t="shared" si="32"/>
        <v>film &amp; video</v>
      </c>
      <c r="R363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48" x14ac:dyDescent="0.2">
      <c r="A364">
        <v>362</v>
      </c>
      <c r="B364" s="2" t="s">
        <v>363</v>
      </c>
      <c r="C364" s="2" t="s">
        <v>4472</v>
      </c>
      <c r="D364" s="21">
        <v>9665</v>
      </c>
      <c r="E364" s="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7">
        <f t="shared" si="30"/>
        <v>124.15933781686496</v>
      </c>
      <c r="P364" s="5">
        <f t="shared" si="31"/>
        <v>139</v>
      </c>
      <c r="Q364" t="str">
        <f t="shared" si="32"/>
        <v>film &amp; video</v>
      </c>
      <c r="R364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48" x14ac:dyDescent="0.2">
      <c r="A365">
        <v>363</v>
      </c>
      <c r="B365" s="2" t="s">
        <v>364</v>
      </c>
      <c r="C365" s="2" t="s">
        <v>4473</v>
      </c>
      <c r="D365" s="21">
        <v>8925</v>
      </c>
      <c r="E365" s="4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7">
        <f t="shared" si="30"/>
        <v>101.33333333333334</v>
      </c>
      <c r="P365" s="5">
        <f t="shared" si="31"/>
        <v>347</v>
      </c>
      <c r="Q365" t="str">
        <f t="shared" si="32"/>
        <v>film &amp; video</v>
      </c>
      <c r="R365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48" x14ac:dyDescent="0.2">
      <c r="A366">
        <v>364</v>
      </c>
      <c r="B366" s="2" t="s">
        <v>365</v>
      </c>
      <c r="C366" s="2" t="s">
        <v>4474</v>
      </c>
      <c r="D366" s="21">
        <v>7000</v>
      </c>
      <c r="E366" s="4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7">
        <f t="shared" si="30"/>
        <v>110.16142857142856</v>
      </c>
      <c r="P366" s="5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8" x14ac:dyDescent="0.2">
      <c r="A367">
        <v>365</v>
      </c>
      <c r="B367" s="2" t="s">
        <v>366</v>
      </c>
      <c r="C367" s="2" t="s">
        <v>4475</v>
      </c>
      <c r="D367" s="21">
        <v>15000</v>
      </c>
      <c r="E367" s="4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7">
        <f t="shared" si="30"/>
        <v>103.97333333333334</v>
      </c>
      <c r="P367" s="5">
        <f t="shared" si="31"/>
        <v>239</v>
      </c>
      <c r="Q367" t="str">
        <f t="shared" si="32"/>
        <v>film &amp; video</v>
      </c>
      <c r="R367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8" x14ac:dyDescent="0.2">
      <c r="A368">
        <v>366</v>
      </c>
      <c r="B368" s="2" t="s">
        <v>367</v>
      </c>
      <c r="C368" s="2" t="s">
        <v>4476</v>
      </c>
      <c r="D368" s="21">
        <v>38000</v>
      </c>
      <c r="E368" s="4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7">
        <f t="shared" si="30"/>
        <v>101.31578947368421</v>
      </c>
      <c r="P368" s="5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48" x14ac:dyDescent="0.2">
      <c r="A369">
        <v>367</v>
      </c>
      <c r="B369" s="2" t="s">
        <v>368</v>
      </c>
      <c r="C369" s="2" t="s">
        <v>4477</v>
      </c>
      <c r="D369" s="21">
        <v>10000</v>
      </c>
      <c r="E369" s="4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7">
        <f t="shared" si="30"/>
        <v>103.3501</v>
      </c>
      <c r="P369" s="5">
        <f t="shared" si="31"/>
        <v>86</v>
      </c>
      <c r="Q369" t="str">
        <f t="shared" si="32"/>
        <v>film &amp; video</v>
      </c>
      <c r="R369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48" x14ac:dyDescent="0.2">
      <c r="A370">
        <v>368</v>
      </c>
      <c r="B370" s="2" t="s">
        <v>369</v>
      </c>
      <c r="C370" s="2" t="s">
        <v>4478</v>
      </c>
      <c r="D370" s="21">
        <v>12500</v>
      </c>
      <c r="E370" s="4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7">
        <f t="shared" si="30"/>
        <v>104.11200000000001</v>
      </c>
      <c r="P370" s="5">
        <f t="shared" si="31"/>
        <v>81</v>
      </c>
      <c r="Q370" t="str">
        <f t="shared" si="32"/>
        <v>film &amp; video</v>
      </c>
      <c r="R370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48" x14ac:dyDescent="0.2">
      <c r="A371">
        <v>369</v>
      </c>
      <c r="B371" s="2" t="s">
        <v>370</v>
      </c>
      <c r="C371" s="2" t="s">
        <v>4479</v>
      </c>
      <c r="D371" s="21">
        <v>6500</v>
      </c>
      <c r="E371" s="4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7">
        <f t="shared" si="30"/>
        <v>110.15569230769231</v>
      </c>
      <c r="P371" s="5">
        <f t="shared" si="31"/>
        <v>42</v>
      </c>
      <c r="Q371" t="str">
        <f t="shared" si="32"/>
        <v>film &amp; video</v>
      </c>
      <c r="R371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48" x14ac:dyDescent="0.2">
      <c r="A372">
        <v>370</v>
      </c>
      <c r="B372" s="2" t="s">
        <v>371</v>
      </c>
      <c r="C372" s="2" t="s">
        <v>4480</v>
      </c>
      <c r="D372" s="21">
        <v>25000</v>
      </c>
      <c r="E372" s="4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7">
        <f t="shared" si="30"/>
        <v>122.02</v>
      </c>
      <c r="P372" s="5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48" x14ac:dyDescent="0.2">
      <c r="A373">
        <v>371</v>
      </c>
      <c r="B373" s="2" t="s">
        <v>372</v>
      </c>
      <c r="C373" s="2" t="s">
        <v>4481</v>
      </c>
      <c r="D373" s="21">
        <v>150000</v>
      </c>
      <c r="E373" s="4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7">
        <f t="shared" si="30"/>
        <v>114.16866666666667</v>
      </c>
      <c r="P373" s="5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32" x14ac:dyDescent="0.2">
      <c r="A374">
        <v>372</v>
      </c>
      <c r="B374" s="2" t="s">
        <v>373</v>
      </c>
      <c r="C374" s="2" t="s">
        <v>4482</v>
      </c>
      <c r="D374" s="21">
        <v>300</v>
      </c>
      <c r="E374" s="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7">
        <f t="shared" si="30"/>
        <v>125.33333333333334</v>
      </c>
      <c r="P374" s="5">
        <f t="shared" si="31"/>
        <v>41</v>
      </c>
      <c r="Q374" t="str">
        <f t="shared" si="32"/>
        <v>film &amp; video</v>
      </c>
      <c r="R374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8" x14ac:dyDescent="0.2">
      <c r="A375">
        <v>373</v>
      </c>
      <c r="B375" s="2" t="s">
        <v>374</v>
      </c>
      <c r="C375" s="2" t="s">
        <v>4483</v>
      </c>
      <c r="D375" s="21">
        <v>7500</v>
      </c>
      <c r="E375" s="4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7">
        <f t="shared" si="30"/>
        <v>106.66666666666667</v>
      </c>
      <c r="P375" s="5">
        <f t="shared" si="31"/>
        <v>89</v>
      </c>
      <c r="Q375" t="str">
        <f t="shared" si="32"/>
        <v>film &amp; video</v>
      </c>
      <c r="R375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48" x14ac:dyDescent="0.2">
      <c r="A376">
        <v>374</v>
      </c>
      <c r="B376" s="2" t="s">
        <v>375</v>
      </c>
      <c r="C376" s="2" t="s">
        <v>4484</v>
      </c>
      <c r="D376" s="21">
        <v>6000</v>
      </c>
      <c r="E376" s="4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7">
        <f t="shared" si="30"/>
        <v>130.65</v>
      </c>
      <c r="P376" s="5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48" x14ac:dyDescent="0.2">
      <c r="A377">
        <v>375</v>
      </c>
      <c r="B377" s="2" t="s">
        <v>376</v>
      </c>
      <c r="C377" s="2" t="s">
        <v>4485</v>
      </c>
      <c r="D377" s="21">
        <v>500</v>
      </c>
      <c r="E377" s="4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7">
        <f t="shared" si="30"/>
        <v>120</v>
      </c>
      <c r="P377" s="5">
        <f t="shared" si="31"/>
        <v>42</v>
      </c>
      <c r="Q377" t="str">
        <f t="shared" si="32"/>
        <v>film &amp; video</v>
      </c>
      <c r="R377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48" x14ac:dyDescent="0.2">
      <c r="A378">
        <v>376</v>
      </c>
      <c r="B378" s="2" t="s">
        <v>377</v>
      </c>
      <c r="C378" s="2" t="s">
        <v>4486</v>
      </c>
      <c r="D378" s="21">
        <v>2450</v>
      </c>
      <c r="E378" s="4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7">
        <f t="shared" si="30"/>
        <v>105.9591836734694</v>
      </c>
      <c r="P378" s="5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8" x14ac:dyDescent="0.2">
      <c r="A379">
        <v>377</v>
      </c>
      <c r="B379" s="2" t="s">
        <v>378</v>
      </c>
      <c r="C379" s="2" t="s">
        <v>4487</v>
      </c>
      <c r="D379" s="21">
        <v>12000</v>
      </c>
      <c r="E379" s="4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7">
        <f t="shared" si="30"/>
        <v>114.39999999999999</v>
      </c>
      <c r="P379" s="5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48" x14ac:dyDescent="0.2">
      <c r="A380">
        <v>378</v>
      </c>
      <c r="B380" s="2" t="s">
        <v>379</v>
      </c>
      <c r="C380" s="2" t="s">
        <v>4488</v>
      </c>
      <c r="D380" s="21">
        <v>3000</v>
      </c>
      <c r="E380" s="4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7">
        <f t="shared" si="30"/>
        <v>111.76666666666665</v>
      </c>
      <c r="P380" s="5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48" x14ac:dyDescent="0.2">
      <c r="A381">
        <v>379</v>
      </c>
      <c r="B381" s="2" t="s">
        <v>380</v>
      </c>
      <c r="C381" s="2" t="s">
        <v>4489</v>
      </c>
      <c r="D381" s="21">
        <v>15000</v>
      </c>
      <c r="E381" s="4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7">
        <f t="shared" si="30"/>
        <v>116.08000000000001</v>
      </c>
      <c r="P381" s="5">
        <f t="shared" si="31"/>
        <v>116</v>
      </c>
      <c r="Q381" t="str">
        <f t="shared" si="32"/>
        <v>film &amp; video</v>
      </c>
      <c r="R381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48" x14ac:dyDescent="0.2">
      <c r="A382">
        <v>380</v>
      </c>
      <c r="B382" s="2" t="s">
        <v>381</v>
      </c>
      <c r="C382" s="2" t="s">
        <v>4490</v>
      </c>
      <c r="D382" s="21">
        <v>4000</v>
      </c>
      <c r="E382" s="4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7">
        <f t="shared" si="30"/>
        <v>141.5</v>
      </c>
      <c r="P382" s="5">
        <f t="shared" si="31"/>
        <v>115</v>
      </c>
      <c r="Q382" t="str">
        <f t="shared" si="32"/>
        <v>film &amp; video</v>
      </c>
      <c r="R382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8" x14ac:dyDescent="0.2">
      <c r="A383">
        <v>381</v>
      </c>
      <c r="B383" s="2" t="s">
        <v>382</v>
      </c>
      <c r="C383" s="2" t="s">
        <v>4491</v>
      </c>
      <c r="D383" s="21">
        <v>25000</v>
      </c>
      <c r="E383" s="4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7">
        <f t="shared" si="30"/>
        <v>104.72999999999999</v>
      </c>
      <c r="P383" s="5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48" x14ac:dyDescent="0.2">
      <c r="A384">
        <v>382</v>
      </c>
      <c r="B384" s="2" t="s">
        <v>383</v>
      </c>
      <c r="C384" s="2" t="s">
        <v>4492</v>
      </c>
      <c r="D384" s="21">
        <v>600</v>
      </c>
      <c r="E384" s="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7">
        <f t="shared" si="30"/>
        <v>255.83333333333331</v>
      </c>
      <c r="P384" s="5">
        <f t="shared" si="31"/>
        <v>69</v>
      </c>
      <c r="Q384" t="str">
        <f t="shared" si="32"/>
        <v>film &amp; video</v>
      </c>
      <c r="R384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48" x14ac:dyDescent="0.2">
      <c r="A385">
        <v>383</v>
      </c>
      <c r="B385" s="2" t="s">
        <v>384</v>
      </c>
      <c r="C385" s="2" t="s">
        <v>4493</v>
      </c>
      <c r="D385" s="21">
        <v>999</v>
      </c>
      <c r="E385" s="4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7">
        <f t="shared" si="30"/>
        <v>206.70670670670671</v>
      </c>
      <c r="P385" s="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48" x14ac:dyDescent="0.2">
      <c r="A386">
        <v>384</v>
      </c>
      <c r="B386" s="2" t="s">
        <v>385</v>
      </c>
      <c r="C386" s="2" t="s">
        <v>4494</v>
      </c>
      <c r="D386" s="21">
        <v>20000</v>
      </c>
      <c r="E386" s="4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7">
        <f t="shared" si="30"/>
        <v>112.105</v>
      </c>
      <c r="P386" s="5">
        <f t="shared" si="31"/>
        <v>58</v>
      </c>
      <c r="Q386" t="str">
        <f t="shared" si="32"/>
        <v>film &amp; video</v>
      </c>
      <c r="R386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48" x14ac:dyDescent="0.2">
      <c r="A387">
        <v>385</v>
      </c>
      <c r="B387" s="2" t="s">
        <v>386</v>
      </c>
      <c r="C387" s="2" t="s">
        <v>4495</v>
      </c>
      <c r="D387" s="21">
        <v>25000</v>
      </c>
      <c r="E387" s="4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7">
        <f t="shared" ref="O387:O450" si="36">(E387/D387)*100</f>
        <v>105.982</v>
      </c>
      <c r="P387" s="5">
        <f t="shared" ref="P387:P450" si="37">IF(E387, QUOTIENT(E387,L387),0)</f>
        <v>111</v>
      </c>
      <c r="Q387" t="str">
        <f t="shared" ref="Q387:Q450" si="38">LEFT(N387,FIND("/",N387,1)-1)</f>
        <v>film &amp; video</v>
      </c>
      <c r="R387" t="str">
        <f t="shared" ref="R387:R450" si="39">RIGHT(N387,LEN(N387)-FIND("/",N387,1))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48" x14ac:dyDescent="0.2">
      <c r="A388">
        <v>386</v>
      </c>
      <c r="B388" s="2" t="s">
        <v>387</v>
      </c>
      <c r="C388" s="2" t="s">
        <v>4496</v>
      </c>
      <c r="D388" s="21">
        <v>600</v>
      </c>
      <c r="E388" s="4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7">
        <f t="shared" si="36"/>
        <v>100.16666666666667</v>
      </c>
      <c r="P388" s="5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48" x14ac:dyDescent="0.2">
      <c r="A389">
        <v>387</v>
      </c>
      <c r="B389" s="2" t="s">
        <v>388</v>
      </c>
      <c r="C389" s="2" t="s">
        <v>4497</v>
      </c>
      <c r="D389" s="21">
        <v>38000</v>
      </c>
      <c r="E389" s="4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7">
        <f t="shared" si="36"/>
        <v>213.98947368421051</v>
      </c>
      <c r="P389" s="5">
        <f t="shared" si="37"/>
        <v>144</v>
      </c>
      <c r="Q389" t="str">
        <f t="shared" si="38"/>
        <v>film &amp; video</v>
      </c>
      <c r="R389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8" x14ac:dyDescent="0.2">
      <c r="A390">
        <v>388</v>
      </c>
      <c r="B390" s="2" t="s">
        <v>389</v>
      </c>
      <c r="C390" s="2" t="s">
        <v>4498</v>
      </c>
      <c r="D390" s="21">
        <v>5000</v>
      </c>
      <c r="E390" s="4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7">
        <f t="shared" si="36"/>
        <v>126.16000000000001</v>
      </c>
      <c r="P390" s="5">
        <f t="shared" si="37"/>
        <v>88</v>
      </c>
      <c r="Q390" t="str">
        <f t="shared" si="38"/>
        <v>film &amp; video</v>
      </c>
      <c r="R390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48" x14ac:dyDescent="0.2">
      <c r="A391">
        <v>389</v>
      </c>
      <c r="B391" s="2" t="s">
        <v>390</v>
      </c>
      <c r="C391" s="2" t="s">
        <v>4499</v>
      </c>
      <c r="D391" s="21">
        <v>68000</v>
      </c>
      <c r="E391" s="4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7">
        <f t="shared" si="36"/>
        <v>181.53547058823528</v>
      </c>
      <c r="P391" s="5">
        <f t="shared" si="37"/>
        <v>81</v>
      </c>
      <c r="Q391" t="str">
        <f t="shared" si="38"/>
        <v>film &amp; video</v>
      </c>
      <c r="R391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8" x14ac:dyDescent="0.2">
      <c r="A392">
        <v>390</v>
      </c>
      <c r="B392" s="2" t="s">
        <v>391</v>
      </c>
      <c r="C392" s="2" t="s">
        <v>4500</v>
      </c>
      <c r="D392" s="21">
        <v>1000</v>
      </c>
      <c r="E392" s="4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7">
        <f t="shared" si="36"/>
        <v>100</v>
      </c>
      <c r="P392" s="5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8" x14ac:dyDescent="0.2">
      <c r="A393">
        <v>391</v>
      </c>
      <c r="B393" s="2" t="s">
        <v>392</v>
      </c>
      <c r="C393" s="2" t="s">
        <v>4501</v>
      </c>
      <c r="D393" s="21">
        <v>20000</v>
      </c>
      <c r="E393" s="4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7">
        <f t="shared" si="36"/>
        <v>100.61</v>
      </c>
      <c r="P393" s="5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48" x14ac:dyDescent="0.2">
      <c r="A394">
        <v>392</v>
      </c>
      <c r="B394" s="2" t="s">
        <v>393</v>
      </c>
      <c r="C394" s="2" t="s">
        <v>4502</v>
      </c>
      <c r="D394" s="21">
        <v>18500</v>
      </c>
      <c r="E394" s="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7">
        <f t="shared" si="36"/>
        <v>100.9027027027027</v>
      </c>
      <c r="P394" s="5">
        <f t="shared" si="37"/>
        <v>90</v>
      </c>
      <c r="Q394" t="str">
        <f t="shared" si="38"/>
        <v>film &amp; video</v>
      </c>
      <c r="R394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32" x14ac:dyDescent="0.2">
      <c r="A395">
        <v>393</v>
      </c>
      <c r="B395" s="2" t="s">
        <v>394</v>
      </c>
      <c r="C395" s="2" t="s">
        <v>4503</v>
      </c>
      <c r="D395" s="21">
        <v>50000</v>
      </c>
      <c r="E395" s="4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7">
        <f t="shared" si="36"/>
        <v>110.446</v>
      </c>
      <c r="P395" s="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48" x14ac:dyDescent="0.2">
      <c r="A396">
        <v>394</v>
      </c>
      <c r="B396" s="2" t="s">
        <v>395</v>
      </c>
      <c r="C396" s="2" t="s">
        <v>4504</v>
      </c>
      <c r="D396" s="21">
        <v>4700</v>
      </c>
      <c r="E396" s="4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7">
        <f t="shared" si="36"/>
        <v>111.8936170212766</v>
      </c>
      <c r="P396" s="5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8" x14ac:dyDescent="0.2">
      <c r="A397">
        <v>395</v>
      </c>
      <c r="B397" s="2" t="s">
        <v>396</v>
      </c>
      <c r="C397" s="2" t="s">
        <v>4505</v>
      </c>
      <c r="D397" s="21">
        <v>10000</v>
      </c>
      <c r="E397" s="4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7">
        <f t="shared" si="36"/>
        <v>108.04450000000001</v>
      </c>
      <c r="P397" s="5">
        <f t="shared" si="37"/>
        <v>58</v>
      </c>
      <c r="Q397" t="str">
        <f t="shared" si="38"/>
        <v>film &amp; video</v>
      </c>
      <c r="R397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8" x14ac:dyDescent="0.2">
      <c r="A398">
        <v>396</v>
      </c>
      <c r="B398" s="2" t="s">
        <v>397</v>
      </c>
      <c r="C398" s="2" t="s">
        <v>4506</v>
      </c>
      <c r="D398" s="21">
        <v>15000</v>
      </c>
      <c r="E398" s="4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7">
        <f t="shared" si="36"/>
        <v>106.66666666666667</v>
      </c>
      <c r="P398" s="5">
        <f t="shared" si="37"/>
        <v>81</v>
      </c>
      <c r="Q398" t="str">
        <f t="shared" si="38"/>
        <v>film &amp; video</v>
      </c>
      <c r="R398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64" x14ac:dyDescent="0.2">
      <c r="A399">
        <v>397</v>
      </c>
      <c r="B399" s="2" t="s">
        <v>398</v>
      </c>
      <c r="C399" s="2" t="s">
        <v>4507</v>
      </c>
      <c r="D399" s="21">
        <v>12444</v>
      </c>
      <c r="E399" s="4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7">
        <f t="shared" si="36"/>
        <v>103.90027322404372</v>
      </c>
      <c r="P399" s="5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8" x14ac:dyDescent="0.2">
      <c r="A400">
        <v>398</v>
      </c>
      <c r="B400" s="2" t="s">
        <v>399</v>
      </c>
      <c r="C400" s="2" t="s">
        <v>4508</v>
      </c>
      <c r="D400" s="21">
        <v>7500</v>
      </c>
      <c r="E400" s="4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7">
        <f t="shared" si="36"/>
        <v>125.16000000000001</v>
      </c>
      <c r="P400" s="5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48" x14ac:dyDescent="0.2">
      <c r="A401">
        <v>399</v>
      </c>
      <c r="B401" s="2" t="s">
        <v>400</v>
      </c>
      <c r="C401" s="2" t="s">
        <v>4509</v>
      </c>
      <c r="D401" s="21">
        <v>20000</v>
      </c>
      <c r="E401" s="4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7">
        <f t="shared" si="36"/>
        <v>106.80499999999999</v>
      </c>
      <c r="P401" s="5">
        <f t="shared" si="37"/>
        <v>224</v>
      </c>
      <c r="Q401" t="str">
        <f t="shared" si="38"/>
        <v>film &amp; video</v>
      </c>
      <c r="R401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8" x14ac:dyDescent="0.2">
      <c r="A402">
        <v>400</v>
      </c>
      <c r="B402" s="2" t="s">
        <v>401</v>
      </c>
      <c r="C402" s="2" t="s">
        <v>4510</v>
      </c>
      <c r="D402" s="21">
        <v>10000</v>
      </c>
      <c r="E402" s="4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7">
        <f t="shared" si="36"/>
        <v>112.30249999999999</v>
      </c>
      <c r="P402" s="5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48" x14ac:dyDescent="0.2">
      <c r="A403">
        <v>401</v>
      </c>
      <c r="B403" s="2" t="s">
        <v>402</v>
      </c>
      <c r="C403" s="2" t="s">
        <v>4511</v>
      </c>
      <c r="D403" s="21">
        <v>50000</v>
      </c>
      <c r="E403" s="4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7">
        <f t="shared" si="36"/>
        <v>103.812</v>
      </c>
      <c r="P403" s="5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48" x14ac:dyDescent="0.2">
      <c r="A404">
        <v>402</v>
      </c>
      <c r="B404" s="2" t="s">
        <v>403</v>
      </c>
      <c r="C404" s="2" t="s">
        <v>4512</v>
      </c>
      <c r="D404" s="21">
        <v>2000</v>
      </c>
      <c r="E404" s="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7">
        <f t="shared" si="36"/>
        <v>141.65</v>
      </c>
      <c r="P404" s="5">
        <f t="shared" si="37"/>
        <v>65</v>
      </c>
      <c r="Q404" t="str">
        <f t="shared" si="38"/>
        <v>film &amp; video</v>
      </c>
      <c r="R404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8" x14ac:dyDescent="0.2">
      <c r="A405">
        <v>403</v>
      </c>
      <c r="B405" s="2" t="s">
        <v>404</v>
      </c>
      <c r="C405" s="2" t="s">
        <v>4513</v>
      </c>
      <c r="D405" s="21">
        <v>5000</v>
      </c>
      <c r="E405" s="4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7">
        <f t="shared" si="36"/>
        <v>105.25999999999999</v>
      </c>
      <c r="P405" s="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48" x14ac:dyDescent="0.2">
      <c r="A406">
        <v>404</v>
      </c>
      <c r="B406" s="2" t="s">
        <v>405</v>
      </c>
      <c r="C406" s="2" t="s">
        <v>4514</v>
      </c>
      <c r="D406" s="21">
        <v>35000</v>
      </c>
      <c r="E406" s="4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7">
        <f t="shared" si="36"/>
        <v>103.09142857142857</v>
      </c>
      <c r="P406" s="5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32" x14ac:dyDescent="0.2">
      <c r="A407">
        <v>405</v>
      </c>
      <c r="B407" s="2" t="s">
        <v>406</v>
      </c>
      <c r="C407" s="2" t="s">
        <v>4515</v>
      </c>
      <c r="D407" s="21">
        <v>2820</v>
      </c>
      <c r="E407" s="4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7">
        <f t="shared" si="36"/>
        <v>107.65957446808511</v>
      </c>
      <c r="P407" s="5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48" x14ac:dyDescent="0.2">
      <c r="A408">
        <v>406</v>
      </c>
      <c r="B408" s="2" t="s">
        <v>407</v>
      </c>
      <c r="C408" s="2" t="s">
        <v>4516</v>
      </c>
      <c r="D408" s="21">
        <v>2800</v>
      </c>
      <c r="E408" s="4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7">
        <f t="shared" si="36"/>
        <v>107.70464285714286</v>
      </c>
      <c r="P408" s="5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8" x14ac:dyDescent="0.2">
      <c r="A409">
        <v>407</v>
      </c>
      <c r="B409" s="2" t="s">
        <v>408</v>
      </c>
      <c r="C409" s="2" t="s">
        <v>4517</v>
      </c>
      <c r="D409" s="21">
        <v>2000</v>
      </c>
      <c r="E409" s="4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7">
        <f t="shared" si="36"/>
        <v>101.55000000000001</v>
      </c>
      <c r="P409" s="5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8" x14ac:dyDescent="0.2">
      <c r="A410">
        <v>408</v>
      </c>
      <c r="B410" s="2" t="s">
        <v>409</v>
      </c>
      <c r="C410" s="2" t="s">
        <v>4518</v>
      </c>
      <c r="D410" s="21">
        <v>6000</v>
      </c>
      <c r="E410" s="4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7">
        <f t="shared" si="36"/>
        <v>101.43766666666667</v>
      </c>
      <c r="P410" s="5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8" x14ac:dyDescent="0.2">
      <c r="A411">
        <v>409</v>
      </c>
      <c r="B411" s="2" t="s">
        <v>410</v>
      </c>
      <c r="C411" s="2" t="s">
        <v>4519</v>
      </c>
      <c r="D411" s="21">
        <v>500</v>
      </c>
      <c r="E411" s="4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7">
        <f t="shared" si="36"/>
        <v>136.80000000000001</v>
      </c>
      <c r="P411" s="5">
        <f t="shared" si="37"/>
        <v>45</v>
      </c>
      <c r="Q411" t="str">
        <f t="shared" si="38"/>
        <v>film &amp; video</v>
      </c>
      <c r="R411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8" x14ac:dyDescent="0.2">
      <c r="A412">
        <v>410</v>
      </c>
      <c r="B412" s="2" t="s">
        <v>411</v>
      </c>
      <c r="C412" s="2" t="s">
        <v>4520</v>
      </c>
      <c r="D412" s="21">
        <v>1000</v>
      </c>
      <c r="E412" s="4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7">
        <f t="shared" si="36"/>
        <v>128.29999999999998</v>
      </c>
      <c r="P412" s="5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48" x14ac:dyDescent="0.2">
      <c r="A413">
        <v>411</v>
      </c>
      <c r="B413" s="2" t="s">
        <v>412</v>
      </c>
      <c r="C413" s="2" t="s">
        <v>4521</v>
      </c>
      <c r="D413" s="21">
        <v>30000</v>
      </c>
      <c r="E413" s="4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7">
        <f t="shared" si="36"/>
        <v>101.05</v>
      </c>
      <c r="P413" s="5">
        <f t="shared" si="37"/>
        <v>125</v>
      </c>
      <c r="Q413" t="str">
        <f t="shared" si="38"/>
        <v>film &amp; video</v>
      </c>
      <c r="R413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48" x14ac:dyDescent="0.2">
      <c r="A414">
        <v>412</v>
      </c>
      <c r="B414" s="2" t="s">
        <v>413</v>
      </c>
      <c r="C414" s="2" t="s">
        <v>4522</v>
      </c>
      <c r="D414" s="21">
        <v>2500</v>
      </c>
      <c r="E414" s="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7">
        <f t="shared" si="36"/>
        <v>126.84</v>
      </c>
      <c r="P414" s="5">
        <f t="shared" si="37"/>
        <v>57</v>
      </c>
      <c r="Q414" t="str">
        <f t="shared" si="38"/>
        <v>film &amp; video</v>
      </c>
      <c r="R414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8" x14ac:dyDescent="0.2">
      <c r="A415">
        <v>413</v>
      </c>
      <c r="B415" s="2" t="s">
        <v>414</v>
      </c>
      <c r="C415" s="2" t="s">
        <v>4523</v>
      </c>
      <c r="D415" s="21">
        <v>12800</v>
      </c>
      <c r="E415" s="4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7">
        <f t="shared" si="36"/>
        <v>105.0859375</v>
      </c>
      <c r="P415" s="5">
        <f t="shared" si="37"/>
        <v>78</v>
      </c>
      <c r="Q415" t="str">
        <f t="shared" si="38"/>
        <v>film &amp; video</v>
      </c>
      <c r="R415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48" x14ac:dyDescent="0.2">
      <c r="A416">
        <v>414</v>
      </c>
      <c r="B416" s="2" t="s">
        <v>415</v>
      </c>
      <c r="C416" s="2" t="s">
        <v>4524</v>
      </c>
      <c r="D416" s="21">
        <v>18500</v>
      </c>
      <c r="E416" s="4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7">
        <f t="shared" si="36"/>
        <v>102.85405405405406</v>
      </c>
      <c r="P416" s="5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64" x14ac:dyDescent="0.2">
      <c r="A417">
        <v>415</v>
      </c>
      <c r="B417" s="2" t="s">
        <v>416</v>
      </c>
      <c r="C417" s="2" t="s">
        <v>4525</v>
      </c>
      <c r="D417" s="21">
        <v>1400</v>
      </c>
      <c r="E417" s="4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7">
        <f t="shared" si="36"/>
        <v>102.14714285714285</v>
      </c>
      <c r="P417" s="5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32" x14ac:dyDescent="0.2">
      <c r="A418">
        <v>416</v>
      </c>
      <c r="B418" s="2" t="s">
        <v>417</v>
      </c>
      <c r="C418" s="2" t="s">
        <v>4526</v>
      </c>
      <c r="D418" s="21">
        <v>1000</v>
      </c>
      <c r="E418" s="4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7">
        <f t="shared" si="36"/>
        <v>120.21700000000001</v>
      </c>
      <c r="P418" s="5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48" x14ac:dyDescent="0.2">
      <c r="A419">
        <v>417</v>
      </c>
      <c r="B419" s="2" t="s">
        <v>418</v>
      </c>
      <c r="C419" s="2" t="s">
        <v>4527</v>
      </c>
      <c r="D419" s="21">
        <v>10500</v>
      </c>
      <c r="E419" s="4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7">
        <f t="shared" si="36"/>
        <v>100.24761904761905</v>
      </c>
      <c r="P419" s="5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48" x14ac:dyDescent="0.2">
      <c r="A420">
        <v>418</v>
      </c>
      <c r="B420" s="2" t="s">
        <v>419</v>
      </c>
      <c r="C420" s="2" t="s">
        <v>4528</v>
      </c>
      <c r="D420" s="21">
        <v>22400</v>
      </c>
      <c r="E420" s="4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7">
        <f t="shared" si="36"/>
        <v>100.63392857142857</v>
      </c>
      <c r="P420" s="5">
        <f t="shared" si="37"/>
        <v>216</v>
      </c>
      <c r="Q420" t="str">
        <f t="shared" si="38"/>
        <v>film &amp; video</v>
      </c>
      <c r="R420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8" x14ac:dyDescent="0.2">
      <c r="A421">
        <v>419</v>
      </c>
      <c r="B421" s="2" t="s">
        <v>420</v>
      </c>
      <c r="C421" s="2" t="s">
        <v>4529</v>
      </c>
      <c r="D421" s="21">
        <v>8000</v>
      </c>
      <c r="E421" s="4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7">
        <f t="shared" si="36"/>
        <v>100.4375</v>
      </c>
      <c r="P421" s="5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48" x14ac:dyDescent="0.2">
      <c r="A422">
        <v>420</v>
      </c>
      <c r="B422" s="2" t="s">
        <v>421</v>
      </c>
      <c r="C422" s="2" t="s">
        <v>4530</v>
      </c>
      <c r="D422" s="21">
        <v>3300</v>
      </c>
      <c r="E422" s="4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7">
        <f t="shared" si="36"/>
        <v>0.43939393939393934</v>
      </c>
      <c r="P422" s="5">
        <f t="shared" si="37"/>
        <v>4</v>
      </c>
      <c r="Q422" t="str">
        <f t="shared" si="38"/>
        <v>film &amp; video</v>
      </c>
      <c r="R422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48" x14ac:dyDescent="0.2">
      <c r="A423">
        <v>421</v>
      </c>
      <c r="B423" s="2" t="s">
        <v>422</v>
      </c>
      <c r="C423" s="2" t="s">
        <v>4531</v>
      </c>
      <c r="D423" s="21">
        <v>15000</v>
      </c>
      <c r="E423" s="4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7">
        <f t="shared" si="36"/>
        <v>2.0066666666666668</v>
      </c>
      <c r="P423" s="5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48" x14ac:dyDescent="0.2">
      <c r="A424">
        <v>422</v>
      </c>
      <c r="B424" s="2" t="s">
        <v>423</v>
      </c>
      <c r="C424" s="2" t="s">
        <v>4532</v>
      </c>
      <c r="D424" s="21">
        <v>40000</v>
      </c>
      <c r="E424" s="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7">
        <f t="shared" si="36"/>
        <v>1.075</v>
      </c>
      <c r="P424" s="5">
        <f t="shared" si="37"/>
        <v>35</v>
      </c>
      <c r="Q424" t="str">
        <f t="shared" si="38"/>
        <v>film &amp; video</v>
      </c>
      <c r="R424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8" x14ac:dyDescent="0.2">
      <c r="A425">
        <v>423</v>
      </c>
      <c r="B425" s="2" t="s">
        <v>424</v>
      </c>
      <c r="C425" s="2" t="s">
        <v>4533</v>
      </c>
      <c r="D425" s="21">
        <v>20000</v>
      </c>
      <c r="E425" s="4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7">
        <f t="shared" si="36"/>
        <v>0.76500000000000001</v>
      </c>
      <c r="P425" s="5">
        <f t="shared" si="37"/>
        <v>11</v>
      </c>
      <c r="Q425" t="str">
        <f t="shared" si="38"/>
        <v>film &amp; video</v>
      </c>
      <c r="R425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8" x14ac:dyDescent="0.2">
      <c r="A426">
        <v>424</v>
      </c>
      <c r="B426" s="2" t="s">
        <v>425</v>
      </c>
      <c r="C426" s="2" t="s">
        <v>4534</v>
      </c>
      <c r="D426" s="21">
        <v>3000</v>
      </c>
      <c r="E426" s="4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7">
        <f t="shared" si="36"/>
        <v>6.7966666666666677</v>
      </c>
      <c r="P426" s="5">
        <f t="shared" si="37"/>
        <v>40</v>
      </c>
      <c r="Q426" t="str">
        <f t="shared" si="38"/>
        <v>film &amp; video</v>
      </c>
      <c r="R426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48" x14ac:dyDescent="0.2">
      <c r="A427">
        <v>425</v>
      </c>
      <c r="B427" s="2" t="s">
        <v>426</v>
      </c>
      <c r="C427" s="2" t="s">
        <v>4535</v>
      </c>
      <c r="D427" s="21">
        <v>50000</v>
      </c>
      <c r="E427" s="4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7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48" x14ac:dyDescent="0.2">
      <c r="A428">
        <v>426</v>
      </c>
      <c r="B428" s="2" t="s">
        <v>427</v>
      </c>
      <c r="C428" s="2" t="s">
        <v>4536</v>
      </c>
      <c r="D428" s="21">
        <v>10000</v>
      </c>
      <c r="E428" s="4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7">
        <f t="shared" si="36"/>
        <v>1.3299999999999998</v>
      </c>
      <c r="P428" s="5">
        <f t="shared" si="37"/>
        <v>16</v>
      </c>
      <c r="Q428" t="str">
        <f t="shared" si="38"/>
        <v>film &amp; video</v>
      </c>
      <c r="R428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48" x14ac:dyDescent="0.2">
      <c r="A429">
        <v>427</v>
      </c>
      <c r="B429" s="2" t="s">
        <v>428</v>
      </c>
      <c r="C429" s="2" t="s">
        <v>4537</v>
      </c>
      <c r="D429" s="21">
        <v>6500</v>
      </c>
      <c r="E429" s="4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7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32" x14ac:dyDescent="0.2">
      <c r="A430">
        <v>428</v>
      </c>
      <c r="B430" s="2" t="s">
        <v>429</v>
      </c>
      <c r="C430" s="2" t="s">
        <v>4538</v>
      </c>
      <c r="D430" s="21">
        <v>12000</v>
      </c>
      <c r="E430" s="4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7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64" x14ac:dyDescent="0.2">
      <c r="A431">
        <v>429</v>
      </c>
      <c r="B431" s="2" t="s">
        <v>430</v>
      </c>
      <c r="C431" s="2" t="s">
        <v>4539</v>
      </c>
      <c r="D431" s="21">
        <v>5000</v>
      </c>
      <c r="E431" s="4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7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32" x14ac:dyDescent="0.2">
      <c r="A432">
        <v>430</v>
      </c>
      <c r="B432" s="2" t="s">
        <v>431</v>
      </c>
      <c r="C432" s="2" t="s">
        <v>4540</v>
      </c>
      <c r="D432" s="21">
        <v>1000</v>
      </c>
      <c r="E432" s="4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7">
        <f t="shared" si="36"/>
        <v>2.4</v>
      </c>
      <c r="P432" s="5">
        <f t="shared" si="37"/>
        <v>4</v>
      </c>
      <c r="Q432" t="str">
        <f t="shared" si="38"/>
        <v>film &amp; video</v>
      </c>
      <c r="R432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8" x14ac:dyDescent="0.2">
      <c r="A433">
        <v>431</v>
      </c>
      <c r="B433" s="2" t="s">
        <v>432</v>
      </c>
      <c r="C433" s="2" t="s">
        <v>4541</v>
      </c>
      <c r="D433" s="21">
        <v>3000</v>
      </c>
      <c r="E433" s="4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7">
        <f t="shared" si="36"/>
        <v>13.833333333333334</v>
      </c>
      <c r="P433" s="5">
        <f t="shared" si="37"/>
        <v>51</v>
      </c>
      <c r="Q433" t="str">
        <f t="shared" si="38"/>
        <v>film &amp; video</v>
      </c>
      <c r="R433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48" x14ac:dyDescent="0.2">
      <c r="A434">
        <v>432</v>
      </c>
      <c r="B434" s="2" t="s">
        <v>433</v>
      </c>
      <c r="C434" s="2" t="s">
        <v>4542</v>
      </c>
      <c r="D434" s="21">
        <v>6000</v>
      </c>
      <c r="E434" s="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7">
        <f t="shared" si="36"/>
        <v>9.5</v>
      </c>
      <c r="P434" s="5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64" x14ac:dyDescent="0.2">
      <c r="A435">
        <v>433</v>
      </c>
      <c r="B435" s="2" t="s">
        <v>434</v>
      </c>
      <c r="C435" s="2" t="s">
        <v>4543</v>
      </c>
      <c r="D435" s="21">
        <v>3000</v>
      </c>
      <c r="E435" s="4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7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48" x14ac:dyDescent="0.2">
      <c r="A436">
        <v>434</v>
      </c>
      <c r="B436" s="2" t="s">
        <v>435</v>
      </c>
      <c r="C436" s="2" t="s">
        <v>4544</v>
      </c>
      <c r="D436" s="21">
        <v>2500</v>
      </c>
      <c r="E436" s="4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7">
        <f t="shared" si="36"/>
        <v>5</v>
      </c>
      <c r="P436" s="5">
        <f t="shared" si="37"/>
        <v>62</v>
      </c>
      <c r="Q436" t="str">
        <f t="shared" si="38"/>
        <v>film &amp; video</v>
      </c>
      <c r="R436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48" x14ac:dyDescent="0.2">
      <c r="A437">
        <v>435</v>
      </c>
      <c r="B437" s="2" t="s">
        <v>436</v>
      </c>
      <c r="C437" s="2" t="s">
        <v>4545</v>
      </c>
      <c r="D437" s="21">
        <v>110000</v>
      </c>
      <c r="E437" s="4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7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8" x14ac:dyDescent="0.2">
      <c r="A438">
        <v>436</v>
      </c>
      <c r="B438" s="2" t="s">
        <v>437</v>
      </c>
      <c r="C438" s="2" t="s">
        <v>4546</v>
      </c>
      <c r="D438" s="21">
        <v>1000</v>
      </c>
      <c r="E438" s="4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7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8" x14ac:dyDescent="0.2">
      <c r="A439">
        <v>437</v>
      </c>
      <c r="B439" s="2" t="s">
        <v>438</v>
      </c>
      <c r="C439" s="2" t="s">
        <v>4547</v>
      </c>
      <c r="D439" s="21">
        <v>7000</v>
      </c>
      <c r="E439" s="4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7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8" x14ac:dyDescent="0.2">
      <c r="A440">
        <v>438</v>
      </c>
      <c r="B440" s="2" t="s">
        <v>439</v>
      </c>
      <c r="C440" s="2" t="s">
        <v>4548</v>
      </c>
      <c r="D440" s="21">
        <v>20000</v>
      </c>
      <c r="E440" s="4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7">
        <f t="shared" si="36"/>
        <v>9.379999999999999</v>
      </c>
      <c r="P440" s="5">
        <f t="shared" si="37"/>
        <v>170</v>
      </c>
      <c r="Q440" t="str">
        <f t="shared" si="38"/>
        <v>film &amp; video</v>
      </c>
      <c r="R440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48" x14ac:dyDescent="0.2">
      <c r="A441">
        <v>439</v>
      </c>
      <c r="B441" s="2" t="s">
        <v>440</v>
      </c>
      <c r="C441" s="2" t="s">
        <v>4549</v>
      </c>
      <c r="D441" s="21">
        <v>450</v>
      </c>
      <c r="E441" s="4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7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48" x14ac:dyDescent="0.2">
      <c r="A442">
        <v>440</v>
      </c>
      <c r="B442" s="2" t="s">
        <v>441</v>
      </c>
      <c r="C442" s="2" t="s">
        <v>4550</v>
      </c>
      <c r="D442" s="21">
        <v>5000</v>
      </c>
      <c r="E442" s="4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7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48" x14ac:dyDescent="0.2">
      <c r="A443">
        <v>441</v>
      </c>
      <c r="B443" s="2" t="s">
        <v>442</v>
      </c>
      <c r="C443" s="2" t="s">
        <v>4551</v>
      </c>
      <c r="D443" s="21">
        <v>400</v>
      </c>
      <c r="E443" s="4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7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ht="16" x14ac:dyDescent="0.2">
      <c r="A444">
        <v>442</v>
      </c>
      <c r="B444" s="2" t="s">
        <v>443</v>
      </c>
      <c r="C444" s="2" t="s">
        <v>4552</v>
      </c>
      <c r="D444" s="21">
        <v>17000</v>
      </c>
      <c r="E444" s="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7">
        <f t="shared" si="36"/>
        <v>39.358823529411765</v>
      </c>
      <c r="P444" s="5">
        <f t="shared" si="37"/>
        <v>393</v>
      </c>
      <c r="Q444" t="str">
        <f t="shared" si="38"/>
        <v>film &amp; video</v>
      </c>
      <c r="R444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8" x14ac:dyDescent="0.2">
      <c r="A445">
        <v>443</v>
      </c>
      <c r="B445" s="2" t="s">
        <v>444</v>
      </c>
      <c r="C445" s="2" t="s">
        <v>4553</v>
      </c>
      <c r="D445" s="21">
        <v>10000</v>
      </c>
      <c r="E445" s="4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7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32" x14ac:dyDescent="0.2">
      <c r="A446">
        <v>444</v>
      </c>
      <c r="B446" s="2" t="s">
        <v>445</v>
      </c>
      <c r="C446" s="2" t="s">
        <v>4554</v>
      </c>
      <c r="D446" s="21">
        <v>1000</v>
      </c>
      <c r="E446" s="4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7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8" x14ac:dyDescent="0.2">
      <c r="A447">
        <v>445</v>
      </c>
      <c r="B447" s="2" t="s">
        <v>446</v>
      </c>
      <c r="C447" s="2" t="s">
        <v>4555</v>
      </c>
      <c r="D447" s="21">
        <v>60000</v>
      </c>
      <c r="E447" s="4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7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48" x14ac:dyDescent="0.2">
      <c r="A448">
        <v>446</v>
      </c>
      <c r="B448" s="2" t="s">
        <v>447</v>
      </c>
      <c r="C448" s="2" t="s">
        <v>4556</v>
      </c>
      <c r="D448" s="21">
        <v>10500</v>
      </c>
      <c r="E448" s="4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7">
        <f t="shared" si="36"/>
        <v>7.2952380952380951</v>
      </c>
      <c r="P448" s="5">
        <f t="shared" si="37"/>
        <v>47</v>
      </c>
      <c r="Q448" t="str">
        <f t="shared" si="38"/>
        <v>film &amp; video</v>
      </c>
      <c r="R448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48" x14ac:dyDescent="0.2">
      <c r="A449">
        <v>447</v>
      </c>
      <c r="B449" s="2" t="s">
        <v>448</v>
      </c>
      <c r="C449" s="2" t="s">
        <v>4557</v>
      </c>
      <c r="D449" s="21">
        <v>30000</v>
      </c>
      <c r="E449" s="4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7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48" x14ac:dyDescent="0.2">
      <c r="A450">
        <v>448</v>
      </c>
      <c r="B450" s="2" t="s">
        <v>449</v>
      </c>
      <c r="C450" s="2" t="s">
        <v>4558</v>
      </c>
      <c r="D450" s="21">
        <v>2500</v>
      </c>
      <c r="E450" s="4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7">
        <f t="shared" si="36"/>
        <v>3.2804000000000002</v>
      </c>
      <c r="P450" s="5">
        <f t="shared" si="37"/>
        <v>20</v>
      </c>
      <c r="Q450" t="str">
        <f t="shared" si="38"/>
        <v>film &amp; video</v>
      </c>
      <c r="R450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48" x14ac:dyDescent="0.2">
      <c r="A451">
        <v>449</v>
      </c>
      <c r="B451" s="2" t="s">
        <v>450</v>
      </c>
      <c r="C451" s="2" t="s">
        <v>4559</v>
      </c>
      <c r="D451" s="21">
        <v>2000</v>
      </c>
      <c r="E451" s="4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7">
        <f t="shared" ref="O451:O514" si="42">(E451/D451)*100</f>
        <v>2.25</v>
      </c>
      <c r="P451" s="5">
        <f t="shared" ref="P451:P514" si="43">IF(E451, QUOTIENT(E451,L451),0)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RIGHT(N451,LEN(N451)-FIND("/",N451,1))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48" x14ac:dyDescent="0.2">
      <c r="A452">
        <v>450</v>
      </c>
      <c r="B452" s="2" t="s">
        <v>451</v>
      </c>
      <c r="C452" s="2" t="s">
        <v>4560</v>
      </c>
      <c r="D452" s="21">
        <v>50000</v>
      </c>
      <c r="E452" s="4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7">
        <f t="shared" si="42"/>
        <v>0.79200000000000004</v>
      </c>
      <c r="P452" s="5">
        <f t="shared" si="43"/>
        <v>56</v>
      </c>
      <c r="Q452" t="str">
        <f t="shared" si="44"/>
        <v>film &amp; video</v>
      </c>
      <c r="R452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48" x14ac:dyDescent="0.2">
      <c r="A453">
        <v>451</v>
      </c>
      <c r="B453" s="2" t="s">
        <v>452</v>
      </c>
      <c r="C453" s="2" t="s">
        <v>4561</v>
      </c>
      <c r="D453" s="21">
        <v>20000</v>
      </c>
      <c r="E453" s="4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7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32" x14ac:dyDescent="0.2">
      <c r="A454">
        <v>452</v>
      </c>
      <c r="B454" s="2" t="s">
        <v>453</v>
      </c>
      <c r="C454" s="2" t="s">
        <v>4562</v>
      </c>
      <c r="D454" s="21">
        <v>750</v>
      </c>
      <c r="E454" s="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7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48" x14ac:dyDescent="0.2">
      <c r="A455">
        <v>453</v>
      </c>
      <c r="B455" s="2" t="s">
        <v>454</v>
      </c>
      <c r="C455" s="2" t="s">
        <v>4563</v>
      </c>
      <c r="D455" s="21">
        <v>94875</v>
      </c>
      <c r="E455" s="4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7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8" x14ac:dyDescent="0.2">
      <c r="A456">
        <v>454</v>
      </c>
      <c r="B456" s="2" t="s">
        <v>455</v>
      </c>
      <c r="C456" s="2" t="s">
        <v>4564</v>
      </c>
      <c r="D456" s="21">
        <v>10000</v>
      </c>
      <c r="E456" s="4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7">
        <f t="shared" si="42"/>
        <v>0.82000000000000006</v>
      </c>
      <c r="P456" s="5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48" x14ac:dyDescent="0.2">
      <c r="A457">
        <v>455</v>
      </c>
      <c r="B457" s="2" t="s">
        <v>456</v>
      </c>
      <c r="C457" s="2" t="s">
        <v>4565</v>
      </c>
      <c r="D457" s="21">
        <v>65000</v>
      </c>
      <c r="E457" s="4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7">
        <f t="shared" si="42"/>
        <v>6.9230769230769221E-2</v>
      </c>
      <c r="P457" s="5">
        <f t="shared" si="43"/>
        <v>22</v>
      </c>
      <c r="Q457" t="str">
        <f t="shared" si="44"/>
        <v>film &amp; video</v>
      </c>
      <c r="R457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48" x14ac:dyDescent="0.2">
      <c r="A458">
        <v>456</v>
      </c>
      <c r="B458" s="2" t="s">
        <v>457</v>
      </c>
      <c r="C458" s="2" t="s">
        <v>4566</v>
      </c>
      <c r="D458" s="21">
        <v>8888</v>
      </c>
      <c r="E458" s="4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7">
        <f t="shared" si="42"/>
        <v>0.68631863186318631</v>
      </c>
      <c r="P458" s="5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48" x14ac:dyDescent="0.2">
      <c r="A459">
        <v>457</v>
      </c>
      <c r="B459" s="2" t="s">
        <v>458</v>
      </c>
      <c r="C459" s="2" t="s">
        <v>4567</v>
      </c>
      <c r="D459" s="21">
        <v>20000</v>
      </c>
      <c r="E459" s="4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7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8" x14ac:dyDescent="0.2">
      <c r="A460">
        <v>458</v>
      </c>
      <c r="B460" s="2" t="s">
        <v>459</v>
      </c>
      <c r="C460" s="2" t="s">
        <v>4568</v>
      </c>
      <c r="D460" s="21">
        <v>10000</v>
      </c>
      <c r="E460" s="4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7">
        <f t="shared" si="42"/>
        <v>8.2100000000000009</v>
      </c>
      <c r="P460" s="5">
        <f t="shared" si="43"/>
        <v>16</v>
      </c>
      <c r="Q460" t="str">
        <f t="shared" si="44"/>
        <v>film &amp; video</v>
      </c>
      <c r="R460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48" x14ac:dyDescent="0.2">
      <c r="A461">
        <v>459</v>
      </c>
      <c r="B461" s="2" t="s">
        <v>460</v>
      </c>
      <c r="C461" s="2" t="s">
        <v>4569</v>
      </c>
      <c r="D461" s="21">
        <v>39000</v>
      </c>
      <c r="E461" s="4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7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32" x14ac:dyDescent="0.2">
      <c r="A462">
        <v>460</v>
      </c>
      <c r="B462" s="2" t="s">
        <v>461</v>
      </c>
      <c r="C462" s="2" t="s">
        <v>4570</v>
      </c>
      <c r="D462" s="21">
        <v>8500</v>
      </c>
      <c r="E462" s="4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7">
        <f t="shared" si="42"/>
        <v>0.29411764705882354</v>
      </c>
      <c r="P462" s="5">
        <f t="shared" si="43"/>
        <v>12</v>
      </c>
      <c r="Q462" t="str">
        <f t="shared" si="44"/>
        <v>film &amp; video</v>
      </c>
      <c r="R462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48" x14ac:dyDescent="0.2">
      <c r="A463">
        <v>461</v>
      </c>
      <c r="B463" s="2" t="s">
        <v>462</v>
      </c>
      <c r="C463" s="2" t="s">
        <v>4571</v>
      </c>
      <c r="D463" s="21">
        <v>550</v>
      </c>
      <c r="E463" s="4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7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48" x14ac:dyDescent="0.2">
      <c r="A464">
        <v>462</v>
      </c>
      <c r="B464" s="2" t="s">
        <v>463</v>
      </c>
      <c r="C464" s="2" t="s">
        <v>4572</v>
      </c>
      <c r="D464" s="21">
        <v>100000</v>
      </c>
      <c r="E464" s="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7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8" x14ac:dyDescent="0.2">
      <c r="A465">
        <v>463</v>
      </c>
      <c r="B465" s="2" t="s">
        <v>464</v>
      </c>
      <c r="C465" s="2" t="s">
        <v>4573</v>
      </c>
      <c r="D465" s="21">
        <v>55000</v>
      </c>
      <c r="E465" s="4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7">
        <f t="shared" si="42"/>
        <v>2.2727272727272729</v>
      </c>
      <c r="P465" s="5">
        <f t="shared" si="43"/>
        <v>113</v>
      </c>
      <c r="Q465" t="str">
        <f t="shared" si="44"/>
        <v>film &amp; video</v>
      </c>
      <c r="R465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32" x14ac:dyDescent="0.2">
      <c r="A466">
        <v>464</v>
      </c>
      <c r="B466" s="2" t="s">
        <v>465</v>
      </c>
      <c r="C466" s="2" t="s">
        <v>4574</v>
      </c>
      <c r="D466" s="21">
        <v>1010</v>
      </c>
      <c r="E466" s="4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7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t="16" x14ac:dyDescent="0.2">
      <c r="A467">
        <v>465</v>
      </c>
      <c r="B467" s="2" t="s">
        <v>466</v>
      </c>
      <c r="C467" s="2" t="s">
        <v>4575</v>
      </c>
      <c r="D467" s="21">
        <v>512</v>
      </c>
      <c r="E467" s="4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7">
        <f t="shared" si="42"/>
        <v>26.953125</v>
      </c>
      <c r="P467" s="5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8" x14ac:dyDescent="0.2">
      <c r="A468">
        <v>466</v>
      </c>
      <c r="B468" s="2" t="s">
        <v>467</v>
      </c>
      <c r="C468" s="2" t="s">
        <v>4576</v>
      </c>
      <c r="D468" s="21">
        <v>10000</v>
      </c>
      <c r="E468" s="4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7">
        <f t="shared" si="42"/>
        <v>0.76</v>
      </c>
      <c r="P468" s="5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48" x14ac:dyDescent="0.2">
      <c r="A469">
        <v>467</v>
      </c>
      <c r="B469" s="2" t="s">
        <v>468</v>
      </c>
      <c r="C469" s="2" t="s">
        <v>4577</v>
      </c>
      <c r="D469" s="21">
        <v>20000</v>
      </c>
      <c r="E469" s="4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7">
        <f t="shared" si="42"/>
        <v>21.574999999999999</v>
      </c>
      <c r="P469" s="5">
        <f t="shared" si="43"/>
        <v>110</v>
      </c>
      <c r="Q469" t="str">
        <f t="shared" si="44"/>
        <v>film &amp; video</v>
      </c>
      <c r="R469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48" x14ac:dyDescent="0.2">
      <c r="A470">
        <v>468</v>
      </c>
      <c r="B470" s="2" t="s">
        <v>469</v>
      </c>
      <c r="C470" s="2" t="s">
        <v>4578</v>
      </c>
      <c r="D470" s="21">
        <v>7500</v>
      </c>
      <c r="E470" s="4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7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32" x14ac:dyDescent="0.2">
      <c r="A471">
        <v>469</v>
      </c>
      <c r="B471" s="2" t="s">
        <v>470</v>
      </c>
      <c r="C471" s="2" t="s">
        <v>4579</v>
      </c>
      <c r="D471" s="21">
        <v>6000</v>
      </c>
      <c r="E471" s="4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7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48" x14ac:dyDescent="0.2">
      <c r="A472">
        <v>470</v>
      </c>
      <c r="B472" s="2" t="s">
        <v>471</v>
      </c>
      <c r="C472" s="2" t="s">
        <v>4580</v>
      </c>
      <c r="D472" s="21">
        <v>5000</v>
      </c>
      <c r="E472" s="4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7">
        <f t="shared" si="42"/>
        <v>1.02</v>
      </c>
      <c r="P472" s="5">
        <f t="shared" si="43"/>
        <v>25</v>
      </c>
      <c r="Q472" t="str">
        <f t="shared" si="44"/>
        <v>film &amp; video</v>
      </c>
      <c r="R472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64" x14ac:dyDescent="0.2">
      <c r="A473">
        <v>471</v>
      </c>
      <c r="B473" s="2" t="s">
        <v>472</v>
      </c>
      <c r="C473" s="2" t="s">
        <v>4581</v>
      </c>
      <c r="D473" s="21">
        <v>55000</v>
      </c>
      <c r="E473" s="4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7">
        <f t="shared" si="42"/>
        <v>11.892727272727273</v>
      </c>
      <c r="P473" s="5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48" x14ac:dyDescent="0.2">
      <c r="A474">
        <v>472</v>
      </c>
      <c r="B474" s="2" t="s">
        <v>473</v>
      </c>
      <c r="C474" s="2" t="s">
        <v>4582</v>
      </c>
      <c r="D474" s="21">
        <v>800</v>
      </c>
      <c r="E474" s="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7">
        <f t="shared" si="42"/>
        <v>17.625</v>
      </c>
      <c r="P474" s="5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8" x14ac:dyDescent="0.2">
      <c r="A475">
        <v>473</v>
      </c>
      <c r="B475" s="2" t="s">
        <v>474</v>
      </c>
      <c r="C475" s="2" t="s">
        <v>4583</v>
      </c>
      <c r="D475" s="21">
        <v>30000</v>
      </c>
      <c r="E475" s="4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7">
        <f t="shared" si="42"/>
        <v>2.87</v>
      </c>
      <c r="P475" s="5">
        <f t="shared" si="43"/>
        <v>61</v>
      </c>
      <c r="Q475" t="str">
        <f t="shared" si="44"/>
        <v>film &amp; video</v>
      </c>
      <c r="R475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8" x14ac:dyDescent="0.2">
      <c r="A476">
        <v>474</v>
      </c>
      <c r="B476" s="2" t="s">
        <v>475</v>
      </c>
      <c r="C476" s="2" t="s">
        <v>4584</v>
      </c>
      <c r="D476" s="21">
        <v>3300</v>
      </c>
      <c r="E476" s="4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7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48" x14ac:dyDescent="0.2">
      <c r="A477">
        <v>475</v>
      </c>
      <c r="B477" s="2" t="s">
        <v>476</v>
      </c>
      <c r="C477" s="2" t="s">
        <v>4585</v>
      </c>
      <c r="D477" s="21">
        <v>2000</v>
      </c>
      <c r="E477" s="4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7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32" x14ac:dyDescent="0.2">
      <c r="A478">
        <v>476</v>
      </c>
      <c r="B478" s="2" t="s">
        <v>477</v>
      </c>
      <c r="C478" s="2" t="s">
        <v>4586</v>
      </c>
      <c r="D478" s="21">
        <v>220000</v>
      </c>
      <c r="E478" s="4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7">
        <f t="shared" si="42"/>
        <v>2.230268181818182</v>
      </c>
      <c r="P478" s="5">
        <f t="shared" si="43"/>
        <v>39</v>
      </c>
      <c r="Q478" t="str">
        <f t="shared" si="44"/>
        <v>film &amp; video</v>
      </c>
      <c r="R478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48" x14ac:dyDescent="0.2">
      <c r="A479">
        <v>477</v>
      </c>
      <c r="B479" s="2" t="s">
        <v>478</v>
      </c>
      <c r="C479" s="2" t="s">
        <v>4587</v>
      </c>
      <c r="D479" s="21">
        <v>1500</v>
      </c>
      <c r="E479" s="4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7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8" x14ac:dyDescent="0.2">
      <c r="A480">
        <v>478</v>
      </c>
      <c r="B480" s="2" t="s">
        <v>479</v>
      </c>
      <c r="C480" s="2" t="s">
        <v>4588</v>
      </c>
      <c r="D480" s="21">
        <v>10000</v>
      </c>
      <c r="E480" s="4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7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8" x14ac:dyDescent="0.2">
      <c r="A481">
        <v>479</v>
      </c>
      <c r="B481" s="2" t="s">
        <v>480</v>
      </c>
      <c r="C481" s="2" t="s">
        <v>4589</v>
      </c>
      <c r="D481" s="21">
        <v>15000</v>
      </c>
      <c r="E481" s="4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7">
        <f t="shared" si="42"/>
        <v>32.56</v>
      </c>
      <c r="P481" s="5">
        <f t="shared" si="43"/>
        <v>88</v>
      </c>
      <c r="Q481" t="str">
        <f t="shared" si="44"/>
        <v>film &amp; video</v>
      </c>
      <c r="R481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48" x14ac:dyDescent="0.2">
      <c r="A482">
        <v>480</v>
      </c>
      <c r="B482" s="2" t="s">
        <v>481</v>
      </c>
      <c r="C482" s="2" t="s">
        <v>4590</v>
      </c>
      <c r="D482" s="21">
        <v>40000</v>
      </c>
      <c r="E482" s="4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7">
        <f t="shared" si="42"/>
        <v>19.41</v>
      </c>
      <c r="P482" s="5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48" x14ac:dyDescent="0.2">
      <c r="A483">
        <v>481</v>
      </c>
      <c r="B483" s="2" t="s">
        <v>482</v>
      </c>
      <c r="C483" s="2" t="s">
        <v>4591</v>
      </c>
      <c r="D483" s="21">
        <v>30000</v>
      </c>
      <c r="E483" s="4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7">
        <f t="shared" si="42"/>
        <v>6.1</v>
      </c>
      <c r="P483" s="5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8" x14ac:dyDescent="0.2">
      <c r="A484">
        <v>482</v>
      </c>
      <c r="B484" s="2" t="s">
        <v>483</v>
      </c>
      <c r="C484" s="2" t="s">
        <v>4592</v>
      </c>
      <c r="D484" s="21">
        <v>10000</v>
      </c>
      <c r="E484" s="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7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48" x14ac:dyDescent="0.2">
      <c r="A485">
        <v>483</v>
      </c>
      <c r="B485" s="2" t="s">
        <v>484</v>
      </c>
      <c r="C485" s="2" t="s">
        <v>4593</v>
      </c>
      <c r="D485" s="21">
        <v>15000</v>
      </c>
      <c r="E485" s="4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7">
        <f t="shared" si="42"/>
        <v>50.2</v>
      </c>
      <c r="P485" s="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64" x14ac:dyDescent="0.2">
      <c r="A486">
        <v>484</v>
      </c>
      <c r="B486" s="2" t="s">
        <v>485</v>
      </c>
      <c r="C486" s="2" t="s">
        <v>4594</v>
      </c>
      <c r="D486" s="21">
        <v>80000</v>
      </c>
      <c r="E486" s="4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7">
        <f t="shared" si="42"/>
        <v>0.18625</v>
      </c>
      <c r="P486" s="5">
        <f t="shared" si="43"/>
        <v>13</v>
      </c>
      <c r="Q486" t="str">
        <f t="shared" si="44"/>
        <v>film &amp; video</v>
      </c>
      <c r="R486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32" x14ac:dyDescent="0.2">
      <c r="A487">
        <v>485</v>
      </c>
      <c r="B487" s="2" t="s">
        <v>486</v>
      </c>
      <c r="C487" s="2" t="s">
        <v>4595</v>
      </c>
      <c r="D487" s="21">
        <v>37956</v>
      </c>
      <c r="E487" s="4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7">
        <f t="shared" si="42"/>
        <v>21.906971229845084</v>
      </c>
      <c r="P487" s="5">
        <f t="shared" si="43"/>
        <v>66</v>
      </c>
      <c r="Q487" t="str">
        <f t="shared" si="44"/>
        <v>film &amp; video</v>
      </c>
      <c r="R487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48" x14ac:dyDescent="0.2">
      <c r="A488">
        <v>486</v>
      </c>
      <c r="B488" s="2" t="s">
        <v>487</v>
      </c>
      <c r="C488" s="2" t="s">
        <v>4596</v>
      </c>
      <c r="D488" s="21">
        <v>550000</v>
      </c>
      <c r="E488" s="4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7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48" x14ac:dyDescent="0.2">
      <c r="A489">
        <v>487</v>
      </c>
      <c r="B489" s="2" t="s">
        <v>488</v>
      </c>
      <c r="C489" s="2" t="s">
        <v>4597</v>
      </c>
      <c r="D489" s="21">
        <v>50000</v>
      </c>
      <c r="E489" s="4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7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32" x14ac:dyDescent="0.2">
      <c r="A490">
        <v>488</v>
      </c>
      <c r="B490" s="2" t="s">
        <v>489</v>
      </c>
      <c r="C490" s="2" t="s">
        <v>4598</v>
      </c>
      <c r="D490" s="21">
        <v>12000</v>
      </c>
      <c r="E490" s="4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7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8" x14ac:dyDescent="0.2">
      <c r="A491">
        <v>489</v>
      </c>
      <c r="B491" s="2" t="s">
        <v>490</v>
      </c>
      <c r="C491" s="2" t="s">
        <v>4599</v>
      </c>
      <c r="D491" s="21">
        <v>74997</v>
      </c>
      <c r="E491" s="4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7">
        <f t="shared" si="42"/>
        <v>0.28667813379201834</v>
      </c>
      <c r="P491" s="5">
        <f t="shared" si="43"/>
        <v>71</v>
      </c>
      <c r="Q491" t="str">
        <f t="shared" si="44"/>
        <v>film &amp; video</v>
      </c>
      <c r="R491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ht="16" x14ac:dyDescent="0.2">
      <c r="A492">
        <v>490</v>
      </c>
      <c r="B492" s="2" t="s">
        <v>491</v>
      </c>
      <c r="C492" s="2" t="s">
        <v>4600</v>
      </c>
      <c r="D492" s="21">
        <v>1000</v>
      </c>
      <c r="E492" s="4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7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8" x14ac:dyDescent="0.2">
      <c r="A493">
        <v>491</v>
      </c>
      <c r="B493" s="2" t="s">
        <v>492</v>
      </c>
      <c r="C493" s="2" t="s">
        <v>4601</v>
      </c>
      <c r="D493" s="21">
        <v>10000</v>
      </c>
      <c r="E493" s="4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7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48" x14ac:dyDescent="0.2">
      <c r="A494">
        <v>492</v>
      </c>
      <c r="B494" s="2" t="s">
        <v>493</v>
      </c>
      <c r="C494" s="2" t="s">
        <v>4602</v>
      </c>
      <c r="D494" s="21">
        <v>10000000</v>
      </c>
      <c r="E494" s="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7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8" x14ac:dyDescent="0.2">
      <c r="A495">
        <v>493</v>
      </c>
      <c r="B495" s="2" t="s">
        <v>494</v>
      </c>
      <c r="C495" s="2" t="s">
        <v>4603</v>
      </c>
      <c r="D495" s="21">
        <v>30000</v>
      </c>
      <c r="E495" s="4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7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48" x14ac:dyDescent="0.2">
      <c r="A496">
        <v>494</v>
      </c>
      <c r="B496" s="2" t="s">
        <v>495</v>
      </c>
      <c r="C496" s="2" t="s">
        <v>4604</v>
      </c>
      <c r="D496" s="21">
        <v>20000</v>
      </c>
      <c r="E496" s="4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7">
        <f t="shared" si="42"/>
        <v>0.155</v>
      </c>
      <c r="P496" s="5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8" x14ac:dyDescent="0.2">
      <c r="A497">
        <v>495</v>
      </c>
      <c r="B497" s="2" t="s">
        <v>496</v>
      </c>
      <c r="C497" s="2" t="s">
        <v>4605</v>
      </c>
      <c r="D497" s="21">
        <v>7000</v>
      </c>
      <c r="E497" s="4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7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32" x14ac:dyDescent="0.2">
      <c r="A498">
        <v>496</v>
      </c>
      <c r="B498" s="2" t="s">
        <v>497</v>
      </c>
      <c r="C498" s="2" t="s">
        <v>4606</v>
      </c>
      <c r="D498" s="21">
        <v>60000</v>
      </c>
      <c r="E498" s="4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7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ht="16" x14ac:dyDescent="0.2">
      <c r="A499">
        <v>497</v>
      </c>
      <c r="B499" s="2" t="s">
        <v>498</v>
      </c>
      <c r="C499" s="2" t="s">
        <v>4607</v>
      </c>
      <c r="D499" s="21">
        <v>4480</v>
      </c>
      <c r="E499" s="4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7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8" x14ac:dyDescent="0.2">
      <c r="A500">
        <v>498</v>
      </c>
      <c r="B500" s="2" t="s">
        <v>499</v>
      </c>
      <c r="C500" s="2" t="s">
        <v>4608</v>
      </c>
      <c r="D500" s="21">
        <v>65108</v>
      </c>
      <c r="E500" s="4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7">
        <f t="shared" si="42"/>
        <v>4.5985132395404564</v>
      </c>
      <c r="P500" s="5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64" x14ac:dyDescent="0.2">
      <c r="A501">
        <v>499</v>
      </c>
      <c r="B501" s="2" t="s">
        <v>500</v>
      </c>
      <c r="C501" s="2" t="s">
        <v>4609</v>
      </c>
      <c r="D501" s="21">
        <v>20000</v>
      </c>
      <c r="E501" s="4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7">
        <f t="shared" si="42"/>
        <v>9.5500000000000007</v>
      </c>
      <c r="P501" s="5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64" x14ac:dyDescent="0.2">
      <c r="A502">
        <v>500</v>
      </c>
      <c r="B502" s="2" t="s">
        <v>501</v>
      </c>
      <c r="C502" s="2" t="s">
        <v>4610</v>
      </c>
      <c r="D502" s="21">
        <v>6500</v>
      </c>
      <c r="E502" s="4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7">
        <f t="shared" si="42"/>
        <v>3.3076923076923079</v>
      </c>
      <c r="P502" s="5">
        <f t="shared" si="43"/>
        <v>53</v>
      </c>
      <c r="Q502" t="str">
        <f t="shared" si="44"/>
        <v>film &amp; video</v>
      </c>
      <c r="R502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48" x14ac:dyDescent="0.2">
      <c r="A503">
        <v>501</v>
      </c>
      <c r="B503" s="2" t="s">
        <v>502</v>
      </c>
      <c r="C503" s="2" t="s">
        <v>4611</v>
      </c>
      <c r="D503" s="21">
        <v>10000</v>
      </c>
      <c r="E503" s="4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7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48" x14ac:dyDescent="0.2">
      <c r="A504">
        <v>502</v>
      </c>
      <c r="B504" s="2" t="s">
        <v>503</v>
      </c>
      <c r="C504" s="2" t="s">
        <v>4612</v>
      </c>
      <c r="D504" s="21">
        <v>20000</v>
      </c>
      <c r="E504" s="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7">
        <f t="shared" si="42"/>
        <v>1.1499999999999999</v>
      </c>
      <c r="P504" s="5">
        <f t="shared" si="43"/>
        <v>57</v>
      </c>
      <c r="Q504" t="str">
        <f t="shared" si="44"/>
        <v>film &amp; video</v>
      </c>
      <c r="R504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48" x14ac:dyDescent="0.2">
      <c r="A505">
        <v>503</v>
      </c>
      <c r="B505" s="2" t="s">
        <v>504</v>
      </c>
      <c r="C505" s="2" t="s">
        <v>4613</v>
      </c>
      <c r="D505" s="21">
        <v>6500</v>
      </c>
      <c r="E505" s="4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7">
        <f t="shared" si="42"/>
        <v>1.7538461538461538</v>
      </c>
      <c r="P505" s="5">
        <f t="shared" si="43"/>
        <v>12</v>
      </c>
      <c r="Q505" t="str">
        <f t="shared" si="44"/>
        <v>film &amp; video</v>
      </c>
      <c r="R505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48" x14ac:dyDescent="0.2">
      <c r="A506">
        <v>504</v>
      </c>
      <c r="B506" s="2" t="s">
        <v>505</v>
      </c>
      <c r="C506" s="2" t="s">
        <v>4614</v>
      </c>
      <c r="D506" s="21">
        <v>24500</v>
      </c>
      <c r="E506" s="4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7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8" x14ac:dyDescent="0.2">
      <c r="A507">
        <v>505</v>
      </c>
      <c r="B507" s="2" t="s">
        <v>506</v>
      </c>
      <c r="C507" s="2" t="s">
        <v>4615</v>
      </c>
      <c r="D507" s="21">
        <v>12000</v>
      </c>
      <c r="E507" s="4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7">
        <f t="shared" si="42"/>
        <v>0.43333333333333329</v>
      </c>
      <c r="P507" s="5">
        <f t="shared" si="43"/>
        <v>3</v>
      </c>
      <c r="Q507" t="str">
        <f t="shared" si="44"/>
        <v>film &amp; video</v>
      </c>
      <c r="R507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8" x14ac:dyDescent="0.2">
      <c r="A508">
        <v>506</v>
      </c>
      <c r="B508" s="2" t="s">
        <v>507</v>
      </c>
      <c r="C508" s="2" t="s">
        <v>4616</v>
      </c>
      <c r="D508" s="21">
        <v>200000</v>
      </c>
      <c r="E508" s="4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7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48" x14ac:dyDescent="0.2">
      <c r="A509">
        <v>507</v>
      </c>
      <c r="B509" s="2" t="s">
        <v>508</v>
      </c>
      <c r="C509" s="2" t="s">
        <v>4617</v>
      </c>
      <c r="D509" s="21">
        <v>20000</v>
      </c>
      <c r="E509" s="4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7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48" x14ac:dyDescent="0.2">
      <c r="A510">
        <v>508</v>
      </c>
      <c r="B510" s="2" t="s">
        <v>509</v>
      </c>
      <c r="C510" s="2" t="s">
        <v>4618</v>
      </c>
      <c r="D510" s="21">
        <v>50000</v>
      </c>
      <c r="E510" s="4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7">
        <f t="shared" si="42"/>
        <v>0.8</v>
      </c>
      <c r="P510" s="5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8" x14ac:dyDescent="0.2">
      <c r="A511">
        <v>509</v>
      </c>
      <c r="B511" s="2" t="s">
        <v>510</v>
      </c>
      <c r="C511" s="2" t="s">
        <v>4619</v>
      </c>
      <c r="D511" s="21">
        <v>5000</v>
      </c>
      <c r="E511" s="4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7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8" x14ac:dyDescent="0.2">
      <c r="A512">
        <v>510</v>
      </c>
      <c r="B512" s="2" t="s">
        <v>511</v>
      </c>
      <c r="C512" s="2" t="s">
        <v>4620</v>
      </c>
      <c r="D512" s="21">
        <v>14000</v>
      </c>
      <c r="E512" s="4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7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8" x14ac:dyDescent="0.2">
      <c r="A513">
        <v>511</v>
      </c>
      <c r="B513" s="2" t="s">
        <v>512</v>
      </c>
      <c r="C513" s="2" t="s">
        <v>4621</v>
      </c>
      <c r="D513" s="21">
        <v>5000</v>
      </c>
      <c r="E513" s="4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7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48" x14ac:dyDescent="0.2">
      <c r="A514">
        <v>512</v>
      </c>
      <c r="B514" s="2" t="s">
        <v>513</v>
      </c>
      <c r="C514" s="2" t="s">
        <v>4622</v>
      </c>
      <c r="D514" s="21">
        <v>8000</v>
      </c>
      <c r="E514" s="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7">
        <f t="shared" si="42"/>
        <v>0.13749999999999998</v>
      </c>
      <c r="P514" s="5">
        <f t="shared" si="43"/>
        <v>5</v>
      </c>
      <c r="Q514" t="str">
        <f t="shared" si="44"/>
        <v>film &amp; video</v>
      </c>
      <c r="R514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32" x14ac:dyDescent="0.2">
      <c r="A515">
        <v>513</v>
      </c>
      <c r="B515" s="2" t="s">
        <v>514</v>
      </c>
      <c r="C515" s="2" t="s">
        <v>4623</v>
      </c>
      <c r="D515" s="21">
        <v>50000</v>
      </c>
      <c r="E515" s="4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7">
        <f t="shared" ref="O515:O578" si="48">(E515/D515)*100</f>
        <v>13.923999999999999</v>
      </c>
      <c r="P515" s="5">
        <f t="shared" ref="P515:P578" si="49">IF(E515, QUOTIENT(E515,L515),0)</f>
        <v>102</v>
      </c>
      <c r="Q515" t="str">
        <f t="shared" ref="Q515:Q578" si="50">LEFT(N515,FIND("/",N515,1)-1)</f>
        <v>film &amp; video</v>
      </c>
      <c r="R515" t="str">
        <f t="shared" ref="R515:R578" si="51">RIGHT(N515,LEN(N515)-FIND("/",N515,1))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8" x14ac:dyDescent="0.2">
      <c r="A516">
        <v>514</v>
      </c>
      <c r="B516" s="2" t="s">
        <v>515</v>
      </c>
      <c r="C516" s="2" t="s">
        <v>4624</v>
      </c>
      <c r="D516" s="21">
        <v>1500</v>
      </c>
      <c r="E516" s="4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7">
        <f t="shared" si="48"/>
        <v>3.3333333333333335</v>
      </c>
      <c r="P516" s="5">
        <f t="shared" si="49"/>
        <v>16</v>
      </c>
      <c r="Q516" t="str">
        <f t="shared" si="50"/>
        <v>film &amp; video</v>
      </c>
      <c r="R516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48" x14ac:dyDescent="0.2">
      <c r="A517">
        <v>515</v>
      </c>
      <c r="B517" s="2" t="s">
        <v>516</v>
      </c>
      <c r="C517" s="2" t="s">
        <v>4625</v>
      </c>
      <c r="D517" s="21">
        <v>97000</v>
      </c>
      <c r="E517" s="4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7">
        <f t="shared" si="48"/>
        <v>25.41340206185567</v>
      </c>
      <c r="P517" s="5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32" x14ac:dyDescent="0.2">
      <c r="A518">
        <v>516</v>
      </c>
      <c r="B518" s="2" t="s">
        <v>517</v>
      </c>
      <c r="C518" s="2" t="s">
        <v>4626</v>
      </c>
      <c r="D518" s="21">
        <v>5000</v>
      </c>
      <c r="E518" s="4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7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48" x14ac:dyDescent="0.2">
      <c r="A519">
        <v>517</v>
      </c>
      <c r="B519" s="2" t="s">
        <v>518</v>
      </c>
      <c r="C519" s="2" t="s">
        <v>4627</v>
      </c>
      <c r="D519" s="21">
        <v>15000</v>
      </c>
      <c r="E519" s="4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7">
        <f t="shared" si="48"/>
        <v>1.3666666666666667</v>
      </c>
      <c r="P519" s="5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48" x14ac:dyDescent="0.2">
      <c r="A520">
        <v>518</v>
      </c>
      <c r="B520" s="2" t="s">
        <v>519</v>
      </c>
      <c r="C520" s="2" t="s">
        <v>4628</v>
      </c>
      <c r="D520" s="21">
        <v>7175</v>
      </c>
      <c r="E520" s="4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7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8" x14ac:dyDescent="0.2">
      <c r="A521">
        <v>519</v>
      </c>
      <c r="B521" s="2" t="s">
        <v>520</v>
      </c>
      <c r="C521" s="2" t="s">
        <v>4629</v>
      </c>
      <c r="D521" s="21">
        <v>12001</v>
      </c>
      <c r="E521" s="4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7">
        <f t="shared" si="48"/>
        <v>22.881426547787683</v>
      </c>
      <c r="P521" s="5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48" x14ac:dyDescent="0.2">
      <c r="A522">
        <v>520</v>
      </c>
      <c r="B522" s="2" t="s">
        <v>521</v>
      </c>
      <c r="C522" s="2" t="s">
        <v>4630</v>
      </c>
      <c r="D522" s="21">
        <v>5000</v>
      </c>
      <c r="E522" s="4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7">
        <f t="shared" si="48"/>
        <v>102.1</v>
      </c>
      <c r="P522" s="5">
        <f t="shared" si="49"/>
        <v>150</v>
      </c>
      <c r="Q522" t="str">
        <f t="shared" si="50"/>
        <v>theater</v>
      </c>
      <c r="R522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48" x14ac:dyDescent="0.2">
      <c r="A523">
        <v>521</v>
      </c>
      <c r="B523" s="2" t="s">
        <v>522</v>
      </c>
      <c r="C523" s="2" t="s">
        <v>4631</v>
      </c>
      <c r="D523" s="21">
        <v>5000</v>
      </c>
      <c r="E523" s="4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7">
        <f t="shared" si="48"/>
        <v>104.64</v>
      </c>
      <c r="P523" s="5">
        <f t="shared" si="49"/>
        <v>93</v>
      </c>
      <c r="Q523" t="str">
        <f t="shared" si="50"/>
        <v>theater</v>
      </c>
      <c r="R523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48" x14ac:dyDescent="0.2">
      <c r="A524">
        <v>522</v>
      </c>
      <c r="B524" s="2" t="s">
        <v>523</v>
      </c>
      <c r="C524" s="2" t="s">
        <v>4632</v>
      </c>
      <c r="D524" s="21">
        <v>3000</v>
      </c>
      <c r="E524" s="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7">
        <f t="shared" si="48"/>
        <v>114.66666666666667</v>
      </c>
      <c r="P524" s="5">
        <f t="shared" si="49"/>
        <v>110</v>
      </c>
      <c r="Q524" t="str">
        <f t="shared" si="50"/>
        <v>theater</v>
      </c>
      <c r="R524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48" x14ac:dyDescent="0.2">
      <c r="A525">
        <v>523</v>
      </c>
      <c r="B525" s="2" t="s">
        <v>524</v>
      </c>
      <c r="C525" s="2" t="s">
        <v>4633</v>
      </c>
      <c r="D525" s="21">
        <v>5000</v>
      </c>
      <c r="E525" s="4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7">
        <f t="shared" si="48"/>
        <v>120.6</v>
      </c>
      <c r="P525" s="5">
        <f t="shared" si="49"/>
        <v>71</v>
      </c>
      <c r="Q525" t="str">
        <f t="shared" si="50"/>
        <v>theater</v>
      </c>
      <c r="R525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48" x14ac:dyDescent="0.2">
      <c r="A526">
        <v>524</v>
      </c>
      <c r="B526" s="2" t="s">
        <v>525</v>
      </c>
      <c r="C526" s="2" t="s">
        <v>4634</v>
      </c>
      <c r="D526" s="21">
        <v>3500</v>
      </c>
      <c r="E526" s="4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7">
        <f t="shared" si="48"/>
        <v>108.67285714285715</v>
      </c>
      <c r="P526" s="5">
        <f t="shared" si="49"/>
        <v>29</v>
      </c>
      <c r="Q526" t="str">
        <f t="shared" si="50"/>
        <v>theater</v>
      </c>
      <c r="R526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48" x14ac:dyDescent="0.2">
      <c r="A527">
        <v>525</v>
      </c>
      <c r="B527" s="2" t="s">
        <v>526</v>
      </c>
      <c r="C527" s="2" t="s">
        <v>4635</v>
      </c>
      <c r="D527" s="21">
        <v>12000</v>
      </c>
      <c r="E527" s="4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7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8" x14ac:dyDescent="0.2">
      <c r="A528">
        <v>526</v>
      </c>
      <c r="B528" s="2" t="s">
        <v>527</v>
      </c>
      <c r="C528" s="2" t="s">
        <v>4636</v>
      </c>
      <c r="D528" s="21">
        <v>1500</v>
      </c>
      <c r="E528" s="4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7">
        <f t="shared" si="48"/>
        <v>113.99999999999999</v>
      </c>
      <c r="P528" s="5">
        <f t="shared" si="49"/>
        <v>74</v>
      </c>
      <c r="Q528" t="str">
        <f t="shared" si="50"/>
        <v>theater</v>
      </c>
      <c r="R528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48" x14ac:dyDescent="0.2">
      <c r="A529">
        <v>527</v>
      </c>
      <c r="B529" s="2" t="s">
        <v>528</v>
      </c>
      <c r="C529" s="2" t="s">
        <v>4637</v>
      </c>
      <c r="D529" s="21">
        <v>10000</v>
      </c>
      <c r="E529" s="4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7">
        <f t="shared" si="48"/>
        <v>100.85</v>
      </c>
      <c r="P529" s="5">
        <f t="shared" si="49"/>
        <v>63</v>
      </c>
      <c r="Q529" t="str">
        <f t="shared" si="50"/>
        <v>theater</v>
      </c>
      <c r="R529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16" x14ac:dyDescent="0.2">
      <c r="A530">
        <v>528</v>
      </c>
      <c r="B530" s="2" t="s">
        <v>529</v>
      </c>
      <c r="C530" s="2" t="s">
        <v>4638</v>
      </c>
      <c r="D530" s="21">
        <v>1150</v>
      </c>
      <c r="E530" s="4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7">
        <f t="shared" si="48"/>
        <v>115.65217391304347</v>
      </c>
      <c r="P530" s="5">
        <f t="shared" si="49"/>
        <v>44</v>
      </c>
      <c r="Q530" t="str">
        <f t="shared" si="50"/>
        <v>theater</v>
      </c>
      <c r="R530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48" x14ac:dyDescent="0.2">
      <c r="A531">
        <v>529</v>
      </c>
      <c r="B531" s="2" t="s">
        <v>530</v>
      </c>
      <c r="C531" s="2" t="s">
        <v>4639</v>
      </c>
      <c r="D531" s="21">
        <v>1200</v>
      </c>
      <c r="E531" s="4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7">
        <f t="shared" si="48"/>
        <v>130.41666666666666</v>
      </c>
      <c r="P531" s="5">
        <f t="shared" si="49"/>
        <v>86</v>
      </c>
      <c r="Q531" t="str">
        <f t="shared" si="50"/>
        <v>theater</v>
      </c>
      <c r="R531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48" x14ac:dyDescent="0.2">
      <c r="A532">
        <v>530</v>
      </c>
      <c r="B532" s="2" t="s">
        <v>531</v>
      </c>
      <c r="C532" s="2" t="s">
        <v>4640</v>
      </c>
      <c r="D532" s="21">
        <v>3405</v>
      </c>
      <c r="E532" s="4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7">
        <f t="shared" si="48"/>
        <v>107.78267254038178</v>
      </c>
      <c r="P532" s="5">
        <f t="shared" si="49"/>
        <v>126</v>
      </c>
      <c r="Q532" t="str">
        <f t="shared" si="50"/>
        <v>theater</v>
      </c>
      <c r="R532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48" x14ac:dyDescent="0.2">
      <c r="A533">
        <v>531</v>
      </c>
      <c r="B533" s="2" t="s">
        <v>532</v>
      </c>
      <c r="C533" s="2" t="s">
        <v>4641</v>
      </c>
      <c r="D533" s="21">
        <v>4000</v>
      </c>
      <c r="E533" s="4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7">
        <f t="shared" si="48"/>
        <v>100</v>
      </c>
      <c r="P533" s="5">
        <f t="shared" si="49"/>
        <v>129</v>
      </c>
      <c r="Q533" t="str">
        <f t="shared" si="50"/>
        <v>theater</v>
      </c>
      <c r="R533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48" x14ac:dyDescent="0.2">
      <c r="A534">
        <v>532</v>
      </c>
      <c r="B534" s="2" t="s">
        <v>533</v>
      </c>
      <c r="C534" s="2" t="s">
        <v>4642</v>
      </c>
      <c r="D534" s="21">
        <v>10000</v>
      </c>
      <c r="E534" s="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7">
        <f t="shared" si="48"/>
        <v>123.25</v>
      </c>
      <c r="P534" s="5">
        <f t="shared" si="49"/>
        <v>71</v>
      </c>
      <c r="Q534" t="str">
        <f t="shared" si="50"/>
        <v>theater</v>
      </c>
      <c r="R534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48" x14ac:dyDescent="0.2">
      <c r="A535">
        <v>533</v>
      </c>
      <c r="B535" s="2" t="s">
        <v>534</v>
      </c>
      <c r="C535" s="2" t="s">
        <v>4643</v>
      </c>
      <c r="D535" s="21">
        <v>2000</v>
      </c>
      <c r="E535" s="4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7">
        <f t="shared" si="48"/>
        <v>100.2</v>
      </c>
      <c r="P535" s="5">
        <f t="shared" si="49"/>
        <v>117</v>
      </c>
      <c r="Q535" t="str">
        <f t="shared" si="50"/>
        <v>theater</v>
      </c>
      <c r="R535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48" x14ac:dyDescent="0.2">
      <c r="A536">
        <v>534</v>
      </c>
      <c r="B536" s="2" t="s">
        <v>535</v>
      </c>
      <c r="C536" s="2" t="s">
        <v>4644</v>
      </c>
      <c r="D536" s="21">
        <v>15000</v>
      </c>
      <c r="E536" s="4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7">
        <f t="shared" si="48"/>
        <v>104.66666666666666</v>
      </c>
      <c r="P536" s="5">
        <f t="shared" si="49"/>
        <v>327</v>
      </c>
      <c r="Q536" t="str">
        <f t="shared" si="50"/>
        <v>theater</v>
      </c>
      <c r="R536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32" x14ac:dyDescent="0.2">
      <c r="A537">
        <v>535</v>
      </c>
      <c r="B537" s="2" t="s">
        <v>536</v>
      </c>
      <c r="C537" s="2" t="s">
        <v>4645</v>
      </c>
      <c r="D537" s="21">
        <v>2000</v>
      </c>
      <c r="E537" s="4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7">
        <f t="shared" si="48"/>
        <v>102.49999999999999</v>
      </c>
      <c r="P537" s="5">
        <f t="shared" si="49"/>
        <v>34</v>
      </c>
      <c r="Q537" t="str">
        <f t="shared" si="50"/>
        <v>theater</v>
      </c>
      <c r="R537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48" x14ac:dyDescent="0.2">
      <c r="A538">
        <v>536</v>
      </c>
      <c r="B538" s="2" t="s">
        <v>537</v>
      </c>
      <c r="C538" s="2" t="s">
        <v>4646</v>
      </c>
      <c r="D538" s="21">
        <v>3300</v>
      </c>
      <c r="E538" s="4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7">
        <f t="shared" si="48"/>
        <v>118.25757575757576</v>
      </c>
      <c r="P538" s="5">
        <f t="shared" si="49"/>
        <v>100</v>
      </c>
      <c r="Q538" t="str">
        <f t="shared" si="50"/>
        <v>theater</v>
      </c>
      <c r="R538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48" x14ac:dyDescent="0.2">
      <c r="A539">
        <v>537</v>
      </c>
      <c r="B539" s="2" t="s">
        <v>538</v>
      </c>
      <c r="C539" s="2" t="s">
        <v>4647</v>
      </c>
      <c r="D539" s="21">
        <v>2000</v>
      </c>
      <c r="E539" s="4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7">
        <f t="shared" si="48"/>
        <v>120.5</v>
      </c>
      <c r="P539" s="5">
        <f t="shared" si="49"/>
        <v>40</v>
      </c>
      <c r="Q539" t="str">
        <f t="shared" si="50"/>
        <v>theater</v>
      </c>
      <c r="R539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48" x14ac:dyDescent="0.2">
      <c r="A540">
        <v>538</v>
      </c>
      <c r="B540" s="2" t="s">
        <v>539</v>
      </c>
      <c r="C540" s="2" t="s">
        <v>4648</v>
      </c>
      <c r="D540" s="21">
        <v>5000</v>
      </c>
      <c r="E540" s="4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7">
        <f t="shared" si="48"/>
        <v>302.42</v>
      </c>
      <c r="P540" s="5">
        <f t="shared" si="49"/>
        <v>252</v>
      </c>
      <c r="Q540" t="str">
        <f t="shared" si="50"/>
        <v>theater</v>
      </c>
      <c r="R540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8" x14ac:dyDescent="0.2">
      <c r="A541">
        <v>539</v>
      </c>
      <c r="B541" s="2" t="s">
        <v>540</v>
      </c>
      <c r="C541" s="2" t="s">
        <v>4649</v>
      </c>
      <c r="D541" s="21">
        <v>500</v>
      </c>
      <c r="E541" s="4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7">
        <f t="shared" si="48"/>
        <v>100.64400000000001</v>
      </c>
      <c r="P541" s="5">
        <f t="shared" si="49"/>
        <v>25</v>
      </c>
      <c r="Q541" t="str">
        <f t="shared" si="50"/>
        <v>theater</v>
      </c>
      <c r="R541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64" x14ac:dyDescent="0.2">
      <c r="A542">
        <v>540</v>
      </c>
      <c r="B542" s="2" t="s">
        <v>541</v>
      </c>
      <c r="C542" s="2" t="s">
        <v>4650</v>
      </c>
      <c r="D542" s="21">
        <v>15000</v>
      </c>
      <c r="E542" s="4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7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8" x14ac:dyDescent="0.2">
      <c r="A543">
        <v>541</v>
      </c>
      <c r="B543" s="2" t="s">
        <v>542</v>
      </c>
      <c r="C543" s="2" t="s">
        <v>4651</v>
      </c>
      <c r="D543" s="21">
        <v>4500</v>
      </c>
      <c r="E543" s="4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7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8" x14ac:dyDescent="0.2">
      <c r="A544">
        <v>542</v>
      </c>
      <c r="B544" s="2" t="s">
        <v>543</v>
      </c>
      <c r="C544" s="2" t="s">
        <v>4652</v>
      </c>
      <c r="D544" s="21">
        <v>250000</v>
      </c>
      <c r="E544" s="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7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48" x14ac:dyDescent="0.2">
      <c r="A545">
        <v>543</v>
      </c>
      <c r="B545" s="2" t="s">
        <v>544</v>
      </c>
      <c r="C545" s="2" t="s">
        <v>4653</v>
      </c>
      <c r="D545" s="21">
        <v>22000</v>
      </c>
      <c r="E545" s="4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7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48" x14ac:dyDescent="0.2">
      <c r="A546">
        <v>544</v>
      </c>
      <c r="B546" s="2" t="s">
        <v>545</v>
      </c>
      <c r="C546" s="2" t="s">
        <v>4654</v>
      </c>
      <c r="D546" s="21">
        <v>500</v>
      </c>
      <c r="E546" s="4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7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48" x14ac:dyDescent="0.2">
      <c r="A547">
        <v>545</v>
      </c>
      <c r="B547" s="2" t="s">
        <v>546</v>
      </c>
      <c r="C547" s="2" t="s">
        <v>4655</v>
      </c>
      <c r="D547" s="21">
        <v>50000</v>
      </c>
      <c r="E547" s="4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7">
        <f t="shared" si="48"/>
        <v>27.383999999999997</v>
      </c>
      <c r="P547" s="5">
        <f t="shared" si="49"/>
        <v>402</v>
      </c>
      <c r="Q547" t="str">
        <f t="shared" si="50"/>
        <v>technology</v>
      </c>
      <c r="R547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48" x14ac:dyDescent="0.2">
      <c r="A548">
        <v>546</v>
      </c>
      <c r="B548" s="2" t="s">
        <v>547</v>
      </c>
      <c r="C548" s="2" t="s">
        <v>4656</v>
      </c>
      <c r="D548" s="21">
        <v>60000</v>
      </c>
      <c r="E548" s="4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7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48" x14ac:dyDescent="0.2">
      <c r="A549">
        <v>547</v>
      </c>
      <c r="B549" s="2" t="s">
        <v>548</v>
      </c>
      <c r="C549" s="2" t="s">
        <v>4657</v>
      </c>
      <c r="D549" s="21">
        <v>7500</v>
      </c>
      <c r="E549" s="4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7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8" x14ac:dyDescent="0.2">
      <c r="A550">
        <v>548</v>
      </c>
      <c r="B550" s="2" t="s">
        <v>549</v>
      </c>
      <c r="C550" s="2" t="s">
        <v>4658</v>
      </c>
      <c r="D550" s="21">
        <v>10000</v>
      </c>
      <c r="E550" s="4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7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48" x14ac:dyDescent="0.2">
      <c r="A551">
        <v>549</v>
      </c>
      <c r="B551" s="2" t="s">
        <v>550</v>
      </c>
      <c r="C551" s="2" t="s">
        <v>4659</v>
      </c>
      <c r="D551" s="21">
        <v>2500</v>
      </c>
      <c r="E551" s="4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7">
        <f t="shared" si="48"/>
        <v>2.7199999999999998</v>
      </c>
      <c r="P551" s="5">
        <f t="shared" si="49"/>
        <v>8</v>
      </c>
      <c r="Q551" t="str">
        <f t="shared" si="50"/>
        <v>technology</v>
      </c>
      <c r="R551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48" x14ac:dyDescent="0.2">
      <c r="A552">
        <v>550</v>
      </c>
      <c r="B552" s="2" t="s">
        <v>551</v>
      </c>
      <c r="C552" s="2" t="s">
        <v>4660</v>
      </c>
      <c r="D552" s="21">
        <v>5000</v>
      </c>
      <c r="E552" s="4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7">
        <f t="shared" si="48"/>
        <v>0.70000000000000007</v>
      </c>
      <c r="P552" s="5">
        <f t="shared" si="49"/>
        <v>8</v>
      </c>
      <c r="Q552" t="str">
        <f t="shared" si="50"/>
        <v>technology</v>
      </c>
      <c r="R552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48" x14ac:dyDescent="0.2">
      <c r="A553">
        <v>551</v>
      </c>
      <c r="B553" s="2" t="s">
        <v>552</v>
      </c>
      <c r="C553" s="2" t="s">
        <v>4661</v>
      </c>
      <c r="D553" s="21">
        <v>75000</v>
      </c>
      <c r="E553" s="4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7">
        <f t="shared" si="48"/>
        <v>5.0413333333333332</v>
      </c>
      <c r="P553" s="5">
        <f t="shared" si="49"/>
        <v>135</v>
      </c>
      <c r="Q553" t="str">
        <f t="shared" si="50"/>
        <v>technology</v>
      </c>
      <c r="R553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8" x14ac:dyDescent="0.2">
      <c r="A554">
        <v>552</v>
      </c>
      <c r="B554" s="2" t="s">
        <v>553</v>
      </c>
      <c r="C554" s="2" t="s">
        <v>4662</v>
      </c>
      <c r="D554" s="21">
        <v>45000</v>
      </c>
      <c r="E554" s="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7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8" x14ac:dyDescent="0.2">
      <c r="A555">
        <v>553</v>
      </c>
      <c r="B555" s="2" t="s">
        <v>554</v>
      </c>
      <c r="C555" s="2" t="s">
        <v>4663</v>
      </c>
      <c r="D555" s="21">
        <v>25000</v>
      </c>
      <c r="E555" s="4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7">
        <f t="shared" si="48"/>
        <v>0.49199999999999999</v>
      </c>
      <c r="P555" s="5">
        <f t="shared" si="49"/>
        <v>20</v>
      </c>
      <c r="Q555" t="str">
        <f t="shared" si="50"/>
        <v>technology</v>
      </c>
      <c r="R555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48" x14ac:dyDescent="0.2">
      <c r="A556">
        <v>554</v>
      </c>
      <c r="B556" s="2" t="s">
        <v>555</v>
      </c>
      <c r="C556" s="2" t="s">
        <v>4664</v>
      </c>
      <c r="D556" s="21">
        <v>3870</v>
      </c>
      <c r="E556" s="4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7">
        <f t="shared" si="48"/>
        <v>36.589147286821706</v>
      </c>
      <c r="P556" s="5">
        <f t="shared" si="49"/>
        <v>64</v>
      </c>
      <c r="Q556" t="str">
        <f t="shared" si="50"/>
        <v>technology</v>
      </c>
      <c r="R556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48" x14ac:dyDescent="0.2">
      <c r="A557">
        <v>555</v>
      </c>
      <c r="B557" s="2" t="s">
        <v>556</v>
      </c>
      <c r="C557" s="2" t="s">
        <v>4665</v>
      </c>
      <c r="D557" s="21">
        <v>7500</v>
      </c>
      <c r="E557" s="4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7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32" x14ac:dyDescent="0.2">
      <c r="A558">
        <v>556</v>
      </c>
      <c r="B558" s="2" t="s">
        <v>557</v>
      </c>
      <c r="C558" s="2" t="s">
        <v>4666</v>
      </c>
      <c r="D558" s="21">
        <v>8000</v>
      </c>
      <c r="E558" s="4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7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48" x14ac:dyDescent="0.2">
      <c r="A559">
        <v>557</v>
      </c>
      <c r="B559" s="2" t="s">
        <v>558</v>
      </c>
      <c r="C559" s="2" t="s">
        <v>4667</v>
      </c>
      <c r="D559" s="21">
        <v>150000</v>
      </c>
      <c r="E559" s="4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7">
        <f t="shared" si="48"/>
        <v>0.91066666666666674</v>
      </c>
      <c r="P559" s="5">
        <f t="shared" si="49"/>
        <v>68</v>
      </c>
      <c r="Q559" t="str">
        <f t="shared" si="50"/>
        <v>technology</v>
      </c>
      <c r="R559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48" x14ac:dyDescent="0.2">
      <c r="A560">
        <v>558</v>
      </c>
      <c r="B560" s="2" t="s">
        <v>559</v>
      </c>
      <c r="C560" s="2" t="s">
        <v>4668</v>
      </c>
      <c r="D560" s="21">
        <v>750</v>
      </c>
      <c r="E560" s="4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7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48" x14ac:dyDescent="0.2">
      <c r="A561">
        <v>559</v>
      </c>
      <c r="B561" s="2" t="s">
        <v>560</v>
      </c>
      <c r="C561" s="2" t="s">
        <v>4669</v>
      </c>
      <c r="D561" s="21">
        <v>240000</v>
      </c>
      <c r="E561" s="4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7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8" x14ac:dyDescent="0.2">
      <c r="A562">
        <v>560</v>
      </c>
      <c r="B562" s="2" t="s">
        <v>561</v>
      </c>
      <c r="C562" s="2" t="s">
        <v>4670</v>
      </c>
      <c r="D562" s="21">
        <v>100000</v>
      </c>
      <c r="E562" s="4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7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48" x14ac:dyDescent="0.2">
      <c r="A563">
        <v>561</v>
      </c>
      <c r="B563" s="2" t="s">
        <v>562</v>
      </c>
      <c r="C563" s="2" t="s">
        <v>4671</v>
      </c>
      <c r="D563" s="21">
        <v>15000</v>
      </c>
      <c r="E563" s="4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7">
        <f t="shared" si="48"/>
        <v>0.36666666666666664</v>
      </c>
      <c r="P563" s="5">
        <f t="shared" si="49"/>
        <v>27</v>
      </c>
      <c r="Q563" t="str">
        <f t="shared" si="50"/>
        <v>technology</v>
      </c>
      <c r="R563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48" x14ac:dyDescent="0.2">
      <c r="A564">
        <v>562</v>
      </c>
      <c r="B564" s="2" t="s">
        <v>563</v>
      </c>
      <c r="C564" s="2" t="s">
        <v>4672</v>
      </c>
      <c r="D564" s="21">
        <v>50000</v>
      </c>
      <c r="E564" s="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7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48" x14ac:dyDescent="0.2">
      <c r="A565">
        <v>563</v>
      </c>
      <c r="B565" s="2" t="s">
        <v>564</v>
      </c>
      <c r="C565" s="2" t="s">
        <v>4673</v>
      </c>
      <c r="D565" s="21">
        <v>75000</v>
      </c>
      <c r="E565" s="4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7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48" x14ac:dyDescent="0.2">
      <c r="A566">
        <v>564</v>
      </c>
      <c r="B566" s="2" t="s">
        <v>565</v>
      </c>
      <c r="C566" s="2" t="s">
        <v>4674</v>
      </c>
      <c r="D566" s="21">
        <v>18000</v>
      </c>
      <c r="E566" s="4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7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48" x14ac:dyDescent="0.2">
      <c r="A567">
        <v>565</v>
      </c>
      <c r="B567" s="2" t="s">
        <v>566</v>
      </c>
      <c r="C567" s="2" t="s">
        <v>4675</v>
      </c>
      <c r="D567" s="21">
        <v>25000</v>
      </c>
      <c r="E567" s="4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7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48" x14ac:dyDescent="0.2">
      <c r="A568">
        <v>566</v>
      </c>
      <c r="B568" s="2" t="s">
        <v>567</v>
      </c>
      <c r="C568" s="2" t="s">
        <v>4676</v>
      </c>
      <c r="D568" s="21">
        <v>5000</v>
      </c>
      <c r="E568" s="4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7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48" x14ac:dyDescent="0.2">
      <c r="A569">
        <v>567</v>
      </c>
      <c r="B569" s="2" t="s">
        <v>568</v>
      </c>
      <c r="C569" s="2" t="s">
        <v>4677</v>
      </c>
      <c r="D569" s="21">
        <v>10000</v>
      </c>
      <c r="E569" s="4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7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64" x14ac:dyDescent="0.2">
      <c r="A570">
        <v>568</v>
      </c>
      <c r="B570" s="2" t="s">
        <v>569</v>
      </c>
      <c r="C570" s="2" t="s">
        <v>4678</v>
      </c>
      <c r="D570" s="21">
        <v>24500</v>
      </c>
      <c r="E570" s="4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7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8" x14ac:dyDescent="0.2">
      <c r="A571">
        <v>569</v>
      </c>
      <c r="B571" s="2" t="s">
        <v>570</v>
      </c>
      <c r="C571" s="2" t="s">
        <v>4679</v>
      </c>
      <c r="D571" s="21">
        <v>2500</v>
      </c>
      <c r="E571" s="4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7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32" x14ac:dyDescent="0.2">
      <c r="A572">
        <v>570</v>
      </c>
      <c r="B572" s="2" t="s">
        <v>571</v>
      </c>
      <c r="C572" s="2" t="s">
        <v>4680</v>
      </c>
      <c r="D572" s="21">
        <v>85000</v>
      </c>
      <c r="E572" s="4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7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48" x14ac:dyDescent="0.2">
      <c r="A573">
        <v>571</v>
      </c>
      <c r="B573" s="2" t="s">
        <v>572</v>
      </c>
      <c r="C573" s="2" t="s">
        <v>4681</v>
      </c>
      <c r="D573" s="21">
        <v>25000</v>
      </c>
      <c r="E573" s="4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7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48" x14ac:dyDescent="0.2">
      <c r="A574">
        <v>572</v>
      </c>
      <c r="B574" s="2" t="s">
        <v>573</v>
      </c>
      <c r="C574" s="2" t="s">
        <v>4682</v>
      </c>
      <c r="D574" s="21">
        <v>2500</v>
      </c>
      <c r="E574" s="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7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48" x14ac:dyDescent="0.2">
      <c r="A575">
        <v>573</v>
      </c>
      <c r="B575" s="2" t="s">
        <v>574</v>
      </c>
      <c r="C575" s="2" t="s">
        <v>4683</v>
      </c>
      <c r="D575" s="21">
        <v>88888</v>
      </c>
      <c r="E575" s="4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7">
        <f t="shared" si="48"/>
        <v>0.38925389253892539</v>
      </c>
      <c r="P575" s="5">
        <f t="shared" si="49"/>
        <v>38</v>
      </c>
      <c r="Q575" t="str">
        <f t="shared" si="50"/>
        <v>technology</v>
      </c>
      <c r="R575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48" x14ac:dyDescent="0.2">
      <c r="A576">
        <v>574</v>
      </c>
      <c r="B576" s="2" t="s">
        <v>575</v>
      </c>
      <c r="C576" s="2" t="s">
        <v>4684</v>
      </c>
      <c r="D576" s="21">
        <v>11180</v>
      </c>
      <c r="E576" s="4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7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48" x14ac:dyDescent="0.2">
      <c r="A577">
        <v>575</v>
      </c>
      <c r="B577" s="2" t="s">
        <v>576</v>
      </c>
      <c r="C577" s="2" t="s">
        <v>4685</v>
      </c>
      <c r="D577" s="21">
        <v>60000</v>
      </c>
      <c r="E577" s="4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7">
        <f t="shared" si="48"/>
        <v>0.43166666666666664</v>
      </c>
      <c r="P577" s="5">
        <f t="shared" si="49"/>
        <v>64</v>
      </c>
      <c r="Q577" t="str">
        <f t="shared" si="50"/>
        <v>technology</v>
      </c>
      <c r="R577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8" x14ac:dyDescent="0.2">
      <c r="A578">
        <v>576</v>
      </c>
      <c r="B578" s="2" t="s">
        <v>577</v>
      </c>
      <c r="C578" s="2" t="s">
        <v>4686</v>
      </c>
      <c r="D578" s="21">
        <v>80000</v>
      </c>
      <c r="E578" s="4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7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48" x14ac:dyDescent="0.2">
      <c r="A579">
        <v>577</v>
      </c>
      <c r="B579" s="2" t="s">
        <v>578</v>
      </c>
      <c r="C579" s="2" t="s">
        <v>4687</v>
      </c>
      <c r="D579" s="21">
        <v>5000</v>
      </c>
      <c r="E579" s="4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7">
        <f t="shared" ref="O579:O642" si="54">(E579/D579)*100</f>
        <v>0.2</v>
      </c>
      <c r="P579" s="5">
        <f t="shared" ref="P579:P642" si="55">IF(E579, QUOTIENT(E579,L579),0)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RIGHT(N579,LEN(N579)-FIND("/",N579,1))</f>
        <v>web</v>
      </c>
      <c r="S579" s="15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32" x14ac:dyDescent="0.2">
      <c r="A580">
        <v>578</v>
      </c>
      <c r="B580" s="2" t="s">
        <v>579</v>
      </c>
      <c r="C580" s="2" t="s">
        <v>4688</v>
      </c>
      <c r="D580" s="21">
        <v>125000</v>
      </c>
      <c r="E580" s="4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7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32" x14ac:dyDescent="0.2">
      <c r="A581">
        <v>579</v>
      </c>
      <c r="B581" s="2" t="s">
        <v>580</v>
      </c>
      <c r="C581" s="2" t="s">
        <v>4689</v>
      </c>
      <c r="D581" s="21">
        <v>12000</v>
      </c>
      <c r="E581" s="4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7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48" x14ac:dyDescent="0.2">
      <c r="A582">
        <v>580</v>
      </c>
      <c r="B582" s="2" t="s">
        <v>581</v>
      </c>
      <c r="C582" s="2" t="s">
        <v>4690</v>
      </c>
      <c r="D582" s="21">
        <v>3000</v>
      </c>
      <c r="E582" s="4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7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48" x14ac:dyDescent="0.2">
      <c r="A583">
        <v>581</v>
      </c>
      <c r="B583" s="2" t="s">
        <v>582</v>
      </c>
      <c r="C583" s="2" t="s">
        <v>4691</v>
      </c>
      <c r="D583" s="21">
        <v>400</v>
      </c>
      <c r="E583" s="4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7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48" x14ac:dyDescent="0.2">
      <c r="A584">
        <v>582</v>
      </c>
      <c r="B584" s="2" t="s">
        <v>583</v>
      </c>
      <c r="C584" s="2" t="s">
        <v>4692</v>
      </c>
      <c r="D584" s="21">
        <v>100000</v>
      </c>
      <c r="E584" s="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7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32" x14ac:dyDescent="0.2">
      <c r="A585">
        <v>583</v>
      </c>
      <c r="B585" s="2" t="s">
        <v>584</v>
      </c>
      <c r="C585" s="2" t="s">
        <v>4693</v>
      </c>
      <c r="D585" s="21">
        <v>9000</v>
      </c>
      <c r="E585" s="4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7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32" x14ac:dyDescent="0.2">
      <c r="A586">
        <v>584</v>
      </c>
      <c r="B586" s="2" t="s">
        <v>585</v>
      </c>
      <c r="C586" s="2" t="s">
        <v>4694</v>
      </c>
      <c r="D586" s="21">
        <v>1000</v>
      </c>
      <c r="E586" s="4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7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8" x14ac:dyDescent="0.2">
      <c r="A587">
        <v>585</v>
      </c>
      <c r="B587" s="2" t="s">
        <v>586</v>
      </c>
      <c r="C587" s="2" t="s">
        <v>4695</v>
      </c>
      <c r="D587" s="21">
        <v>9000</v>
      </c>
      <c r="E587" s="4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7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48" x14ac:dyDescent="0.2">
      <c r="A588">
        <v>586</v>
      </c>
      <c r="B588" s="2" t="s">
        <v>587</v>
      </c>
      <c r="C588" s="2" t="s">
        <v>4696</v>
      </c>
      <c r="D588" s="21">
        <v>10000</v>
      </c>
      <c r="E588" s="4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7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80" x14ac:dyDescent="0.2">
      <c r="A589">
        <v>587</v>
      </c>
      <c r="B589" s="2" t="s">
        <v>588</v>
      </c>
      <c r="C589" s="2" t="s">
        <v>4697</v>
      </c>
      <c r="D589" s="21">
        <v>30000</v>
      </c>
      <c r="E589" s="4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7">
        <f t="shared" si="54"/>
        <v>9.0833333333333339</v>
      </c>
      <c r="P589" s="5">
        <f t="shared" si="55"/>
        <v>389</v>
      </c>
      <c r="Q589" t="str">
        <f t="shared" si="56"/>
        <v>technology</v>
      </c>
      <c r="R589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48" x14ac:dyDescent="0.2">
      <c r="A590">
        <v>588</v>
      </c>
      <c r="B590" s="2" t="s">
        <v>589</v>
      </c>
      <c r="C590" s="2" t="s">
        <v>4698</v>
      </c>
      <c r="D590" s="21">
        <v>9000</v>
      </c>
      <c r="E590" s="4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7">
        <f t="shared" si="54"/>
        <v>3.3444444444444441</v>
      </c>
      <c r="P590" s="5">
        <f t="shared" si="55"/>
        <v>150</v>
      </c>
      <c r="Q590" t="str">
        <f t="shared" si="56"/>
        <v>technology</v>
      </c>
      <c r="R590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ht="16" x14ac:dyDescent="0.2">
      <c r="A591">
        <v>589</v>
      </c>
      <c r="B591" s="2" t="s">
        <v>590</v>
      </c>
      <c r="C591" s="2" t="s">
        <v>4699</v>
      </c>
      <c r="D591" s="21">
        <v>7500</v>
      </c>
      <c r="E591" s="4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7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48" x14ac:dyDescent="0.2">
      <c r="A592">
        <v>590</v>
      </c>
      <c r="B592" s="2" t="s">
        <v>591</v>
      </c>
      <c r="C592" s="2" t="s">
        <v>4700</v>
      </c>
      <c r="D592" s="21">
        <v>5000</v>
      </c>
      <c r="E592" s="4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7">
        <f t="shared" si="54"/>
        <v>4.46</v>
      </c>
      <c r="P592" s="5">
        <f t="shared" si="55"/>
        <v>24</v>
      </c>
      <c r="Q592" t="str">
        <f t="shared" si="56"/>
        <v>technology</v>
      </c>
      <c r="R592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48" x14ac:dyDescent="0.2">
      <c r="A593">
        <v>591</v>
      </c>
      <c r="B593" s="2" t="s">
        <v>592</v>
      </c>
      <c r="C593" s="2" t="s">
        <v>4701</v>
      </c>
      <c r="D593" s="21">
        <v>100000</v>
      </c>
      <c r="E593" s="4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7">
        <f t="shared" si="54"/>
        <v>6.0999999999999999E-2</v>
      </c>
      <c r="P593" s="5">
        <f t="shared" si="55"/>
        <v>30</v>
      </c>
      <c r="Q593" t="str">
        <f t="shared" si="56"/>
        <v>technology</v>
      </c>
      <c r="R593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48" x14ac:dyDescent="0.2">
      <c r="A594">
        <v>592</v>
      </c>
      <c r="B594" s="2" t="s">
        <v>593</v>
      </c>
      <c r="C594" s="2" t="s">
        <v>4702</v>
      </c>
      <c r="D594" s="21">
        <v>7500</v>
      </c>
      <c r="E594" s="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7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48" x14ac:dyDescent="0.2">
      <c r="A595">
        <v>593</v>
      </c>
      <c r="B595" s="2" t="s">
        <v>594</v>
      </c>
      <c r="C595" s="2" t="s">
        <v>4703</v>
      </c>
      <c r="D595" s="21">
        <v>500</v>
      </c>
      <c r="E595" s="4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7">
        <f t="shared" si="54"/>
        <v>23</v>
      </c>
      <c r="P595" s="5">
        <f t="shared" si="55"/>
        <v>16</v>
      </c>
      <c r="Q595" t="str">
        <f t="shared" si="56"/>
        <v>technology</v>
      </c>
      <c r="R595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32" x14ac:dyDescent="0.2">
      <c r="A596">
        <v>594</v>
      </c>
      <c r="B596" s="2" t="s">
        <v>595</v>
      </c>
      <c r="C596" s="2" t="s">
        <v>4704</v>
      </c>
      <c r="D596" s="21">
        <v>25000</v>
      </c>
      <c r="E596" s="4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7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48" x14ac:dyDescent="0.2">
      <c r="A597">
        <v>595</v>
      </c>
      <c r="B597" s="2" t="s">
        <v>596</v>
      </c>
      <c r="C597" s="2" t="s">
        <v>4705</v>
      </c>
      <c r="D597" s="21">
        <v>100000</v>
      </c>
      <c r="E597" s="4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7">
        <f t="shared" si="54"/>
        <v>0.42599999999999999</v>
      </c>
      <c r="P597" s="5">
        <f t="shared" si="55"/>
        <v>53</v>
      </c>
      <c r="Q597" t="str">
        <f t="shared" si="56"/>
        <v>technology</v>
      </c>
      <c r="R597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32" x14ac:dyDescent="0.2">
      <c r="A598">
        <v>596</v>
      </c>
      <c r="B598" s="2" t="s">
        <v>597</v>
      </c>
      <c r="C598" s="2" t="s">
        <v>4706</v>
      </c>
      <c r="D598" s="21">
        <v>20000</v>
      </c>
      <c r="E598" s="4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7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48" x14ac:dyDescent="0.2">
      <c r="A599">
        <v>597</v>
      </c>
      <c r="B599" s="2" t="s">
        <v>598</v>
      </c>
      <c r="C599" s="2" t="s">
        <v>4707</v>
      </c>
      <c r="D599" s="21">
        <v>7500</v>
      </c>
      <c r="E599" s="4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7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32" x14ac:dyDescent="0.2">
      <c r="A600">
        <v>598</v>
      </c>
      <c r="B600" s="2" t="s">
        <v>599</v>
      </c>
      <c r="C600" s="2" t="s">
        <v>4708</v>
      </c>
      <c r="D600" s="21">
        <v>2500</v>
      </c>
      <c r="E600" s="4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7">
        <f t="shared" si="54"/>
        <v>34</v>
      </c>
      <c r="P600" s="5">
        <f t="shared" si="55"/>
        <v>121</v>
      </c>
      <c r="Q600" t="str">
        <f t="shared" si="56"/>
        <v>technology</v>
      </c>
      <c r="R600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48" x14ac:dyDescent="0.2">
      <c r="A601">
        <v>599</v>
      </c>
      <c r="B601" s="2" t="s">
        <v>600</v>
      </c>
      <c r="C601" s="2" t="s">
        <v>4709</v>
      </c>
      <c r="D601" s="21">
        <v>50000</v>
      </c>
      <c r="E601" s="4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7">
        <f t="shared" si="54"/>
        <v>6.2E-2</v>
      </c>
      <c r="P601" s="5">
        <f t="shared" si="55"/>
        <v>15</v>
      </c>
      <c r="Q601" t="str">
        <f t="shared" si="56"/>
        <v>technology</v>
      </c>
      <c r="R601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32" x14ac:dyDescent="0.2">
      <c r="A602">
        <v>600</v>
      </c>
      <c r="B602" s="2" t="s">
        <v>601</v>
      </c>
      <c r="C602" s="2" t="s">
        <v>4710</v>
      </c>
      <c r="D602" s="21">
        <v>5000</v>
      </c>
      <c r="E602" s="4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7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48" x14ac:dyDescent="0.2">
      <c r="A603">
        <v>601</v>
      </c>
      <c r="B603" s="2" t="s">
        <v>602</v>
      </c>
      <c r="C603" s="2" t="s">
        <v>4711</v>
      </c>
      <c r="D603" s="21">
        <v>10000</v>
      </c>
      <c r="E603" s="4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7">
        <f t="shared" si="54"/>
        <v>1.4000000000000001</v>
      </c>
      <c r="P603" s="5">
        <f t="shared" si="55"/>
        <v>23</v>
      </c>
      <c r="Q603" t="str">
        <f t="shared" si="56"/>
        <v>technology</v>
      </c>
      <c r="R603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48" x14ac:dyDescent="0.2">
      <c r="A604">
        <v>602</v>
      </c>
      <c r="B604" s="2" t="s">
        <v>603</v>
      </c>
      <c r="C604" s="2" t="s">
        <v>4712</v>
      </c>
      <c r="D604" s="21">
        <v>70000</v>
      </c>
      <c r="E604" s="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7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48" x14ac:dyDescent="0.2">
      <c r="A605">
        <v>603</v>
      </c>
      <c r="B605" s="2" t="s">
        <v>604</v>
      </c>
      <c r="C605" s="2" t="s">
        <v>4713</v>
      </c>
      <c r="D605" s="21">
        <v>15000</v>
      </c>
      <c r="E605" s="4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7">
        <f t="shared" si="54"/>
        <v>3.9334666666666664</v>
      </c>
      <c r="P605" s="5">
        <f t="shared" si="55"/>
        <v>45</v>
      </c>
      <c r="Q605" t="str">
        <f t="shared" si="56"/>
        <v>technology</v>
      </c>
      <c r="R605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48" x14ac:dyDescent="0.2">
      <c r="A606">
        <v>604</v>
      </c>
      <c r="B606" s="2" t="s">
        <v>605</v>
      </c>
      <c r="C606" s="2" t="s">
        <v>4714</v>
      </c>
      <c r="D606" s="21">
        <v>1500</v>
      </c>
      <c r="E606" s="4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7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32" x14ac:dyDescent="0.2">
      <c r="A607">
        <v>605</v>
      </c>
      <c r="B607" s="2" t="s">
        <v>606</v>
      </c>
      <c r="C607" s="2" t="s">
        <v>4715</v>
      </c>
      <c r="D607" s="21">
        <v>5000</v>
      </c>
      <c r="E607" s="4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7">
        <f t="shared" si="54"/>
        <v>2.62</v>
      </c>
      <c r="P607" s="5">
        <f t="shared" si="55"/>
        <v>16</v>
      </c>
      <c r="Q607" t="str">
        <f t="shared" si="56"/>
        <v>technology</v>
      </c>
      <c r="R607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48" x14ac:dyDescent="0.2">
      <c r="A608">
        <v>606</v>
      </c>
      <c r="B608" s="2" t="s">
        <v>607</v>
      </c>
      <c r="C608" s="2" t="s">
        <v>4716</v>
      </c>
      <c r="D608" s="21">
        <v>5000</v>
      </c>
      <c r="E608" s="4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7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48" x14ac:dyDescent="0.2">
      <c r="A609">
        <v>607</v>
      </c>
      <c r="B609" s="2" t="s">
        <v>608</v>
      </c>
      <c r="C609" s="2" t="s">
        <v>4717</v>
      </c>
      <c r="D609" s="21">
        <v>250</v>
      </c>
      <c r="E609" s="4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7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48" x14ac:dyDescent="0.2">
      <c r="A610">
        <v>608</v>
      </c>
      <c r="B610" s="2" t="s">
        <v>609</v>
      </c>
      <c r="C610" s="2" t="s">
        <v>4718</v>
      </c>
      <c r="D610" s="21">
        <v>150000</v>
      </c>
      <c r="E610" s="4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7">
        <f t="shared" si="54"/>
        <v>0.97400000000000009</v>
      </c>
      <c r="P610" s="5">
        <f t="shared" si="55"/>
        <v>292</v>
      </c>
      <c r="Q610" t="str">
        <f t="shared" si="56"/>
        <v>technology</v>
      </c>
      <c r="R610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48" x14ac:dyDescent="0.2">
      <c r="A611">
        <v>609</v>
      </c>
      <c r="B611" s="2" t="s">
        <v>610</v>
      </c>
      <c r="C611" s="2" t="s">
        <v>4719</v>
      </c>
      <c r="D611" s="21">
        <v>780</v>
      </c>
      <c r="E611" s="4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7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48" x14ac:dyDescent="0.2">
      <c r="A612">
        <v>610</v>
      </c>
      <c r="B612" s="2" t="s">
        <v>611</v>
      </c>
      <c r="C612" s="2" t="s">
        <v>4720</v>
      </c>
      <c r="D612" s="21">
        <v>13803</v>
      </c>
      <c r="E612" s="4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7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48" x14ac:dyDescent="0.2">
      <c r="A613">
        <v>611</v>
      </c>
      <c r="B613" s="2" t="s">
        <v>612</v>
      </c>
      <c r="C613" s="2" t="s">
        <v>4721</v>
      </c>
      <c r="D613" s="21">
        <v>80000</v>
      </c>
      <c r="E613" s="4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7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32" x14ac:dyDescent="0.2">
      <c r="A614">
        <v>612</v>
      </c>
      <c r="B614" s="2" t="s">
        <v>613</v>
      </c>
      <c r="C614" s="2" t="s">
        <v>4722</v>
      </c>
      <c r="D614" s="21">
        <v>10000</v>
      </c>
      <c r="E614" s="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7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48" x14ac:dyDescent="0.2">
      <c r="A615">
        <v>613</v>
      </c>
      <c r="B615" s="2" t="s">
        <v>614</v>
      </c>
      <c r="C615" s="2" t="s">
        <v>4723</v>
      </c>
      <c r="D615" s="21">
        <v>60000</v>
      </c>
      <c r="E615" s="4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7">
        <f t="shared" si="54"/>
        <v>21.363333333333333</v>
      </c>
      <c r="P615" s="5">
        <f t="shared" si="55"/>
        <v>105</v>
      </c>
      <c r="Q615" t="str">
        <f t="shared" si="56"/>
        <v>technology</v>
      </c>
      <c r="R615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48" x14ac:dyDescent="0.2">
      <c r="A616">
        <v>614</v>
      </c>
      <c r="B616" s="2" t="s">
        <v>615</v>
      </c>
      <c r="C616" s="2" t="s">
        <v>4724</v>
      </c>
      <c r="D616" s="21">
        <v>10000</v>
      </c>
      <c r="E616" s="4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7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48" x14ac:dyDescent="0.2">
      <c r="A617">
        <v>615</v>
      </c>
      <c r="B617" s="2" t="s">
        <v>616</v>
      </c>
      <c r="C617" s="2" t="s">
        <v>4725</v>
      </c>
      <c r="D617" s="21">
        <v>515</v>
      </c>
      <c r="E617" s="4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7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48" x14ac:dyDescent="0.2">
      <c r="A618">
        <v>616</v>
      </c>
      <c r="B618" s="2" t="s">
        <v>617</v>
      </c>
      <c r="C618" s="2" t="s">
        <v>4726</v>
      </c>
      <c r="D618" s="21">
        <v>5000</v>
      </c>
      <c r="E618" s="4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7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48" x14ac:dyDescent="0.2">
      <c r="A619">
        <v>617</v>
      </c>
      <c r="B619" s="2" t="s">
        <v>618</v>
      </c>
      <c r="C619" s="2" t="s">
        <v>4727</v>
      </c>
      <c r="D619" s="21">
        <v>2000</v>
      </c>
      <c r="E619" s="4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7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48" x14ac:dyDescent="0.2">
      <c r="A620">
        <v>618</v>
      </c>
      <c r="B620" s="2" t="s">
        <v>619</v>
      </c>
      <c r="C620" s="2" t="s">
        <v>4728</v>
      </c>
      <c r="D620" s="21">
        <v>400</v>
      </c>
      <c r="E620" s="4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7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32" x14ac:dyDescent="0.2">
      <c r="A621">
        <v>619</v>
      </c>
      <c r="B621" s="2" t="s">
        <v>620</v>
      </c>
      <c r="C621" s="2" t="s">
        <v>4729</v>
      </c>
      <c r="D621" s="21">
        <v>2500000</v>
      </c>
      <c r="E621" s="4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7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48" x14ac:dyDescent="0.2">
      <c r="A622">
        <v>620</v>
      </c>
      <c r="B622" s="2" t="s">
        <v>621</v>
      </c>
      <c r="C622" s="2" t="s">
        <v>4730</v>
      </c>
      <c r="D622" s="21">
        <v>30000</v>
      </c>
      <c r="E622" s="4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7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48" x14ac:dyDescent="0.2">
      <c r="A623">
        <v>621</v>
      </c>
      <c r="B623" s="2" t="s">
        <v>622</v>
      </c>
      <c r="C623" s="2" t="s">
        <v>4731</v>
      </c>
      <c r="D623" s="21">
        <v>25000</v>
      </c>
      <c r="E623" s="4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7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48" x14ac:dyDescent="0.2">
      <c r="A624">
        <v>622</v>
      </c>
      <c r="B624" s="2" t="s">
        <v>623</v>
      </c>
      <c r="C624" s="2" t="s">
        <v>4732</v>
      </c>
      <c r="D624" s="21">
        <v>6000</v>
      </c>
      <c r="E624" s="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7">
        <f t="shared" si="54"/>
        <v>5.6833333333333336</v>
      </c>
      <c r="P624" s="5">
        <f t="shared" si="55"/>
        <v>37</v>
      </c>
      <c r="Q624" t="str">
        <f t="shared" si="56"/>
        <v>technology</v>
      </c>
      <c r="R624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48" x14ac:dyDescent="0.2">
      <c r="A625">
        <v>623</v>
      </c>
      <c r="B625" s="2" t="s">
        <v>624</v>
      </c>
      <c r="C625" s="2" t="s">
        <v>4733</v>
      </c>
      <c r="D625" s="21">
        <v>75000</v>
      </c>
      <c r="E625" s="4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7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48" x14ac:dyDescent="0.2">
      <c r="A626">
        <v>624</v>
      </c>
      <c r="B626" s="2" t="s">
        <v>625</v>
      </c>
      <c r="C626" s="2" t="s">
        <v>4734</v>
      </c>
      <c r="D626" s="21">
        <v>5000</v>
      </c>
      <c r="E626" s="4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7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48" x14ac:dyDescent="0.2">
      <c r="A627">
        <v>625</v>
      </c>
      <c r="B627" s="2" t="s">
        <v>626</v>
      </c>
      <c r="C627" s="2" t="s">
        <v>4735</v>
      </c>
      <c r="D627" s="21">
        <v>25000</v>
      </c>
      <c r="E627" s="4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7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48" x14ac:dyDescent="0.2">
      <c r="A628">
        <v>626</v>
      </c>
      <c r="B628" s="2" t="s">
        <v>627</v>
      </c>
      <c r="C628" s="2" t="s">
        <v>4736</v>
      </c>
      <c r="D628" s="21">
        <v>25000</v>
      </c>
      <c r="E628" s="4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7">
        <f t="shared" si="54"/>
        <v>17.380000000000003</v>
      </c>
      <c r="P628" s="5">
        <f t="shared" si="55"/>
        <v>111</v>
      </c>
      <c r="Q628" t="str">
        <f t="shared" si="56"/>
        <v>technology</v>
      </c>
      <c r="R628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48" x14ac:dyDescent="0.2">
      <c r="A629">
        <v>627</v>
      </c>
      <c r="B629" s="2" t="s">
        <v>628</v>
      </c>
      <c r="C629" s="2" t="s">
        <v>4737</v>
      </c>
      <c r="D629" s="21">
        <v>450000</v>
      </c>
      <c r="E629" s="4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7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48" x14ac:dyDescent="0.2">
      <c r="A630">
        <v>628</v>
      </c>
      <c r="B630" s="2" t="s">
        <v>629</v>
      </c>
      <c r="C630" s="2" t="s">
        <v>4738</v>
      </c>
      <c r="D630" s="21">
        <v>5000</v>
      </c>
      <c r="E630" s="4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7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48" x14ac:dyDescent="0.2">
      <c r="A631">
        <v>629</v>
      </c>
      <c r="B631" s="2" t="s">
        <v>630</v>
      </c>
      <c r="C631" s="2" t="s">
        <v>4739</v>
      </c>
      <c r="D631" s="21">
        <v>200000</v>
      </c>
      <c r="E631" s="4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7">
        <f t="shared" si="54"/>
        <v>0.17500000000000002</v>
      </c>
      <c r="P631" s="5">
        <f t="shared" si="55"/>
        <v>116</v>
      </c>
      <c r="Q631" t="str">
        <f t="shared" si="56"/>
        <v>technology</v>
      </c>
      <c r="R631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48" x14ac:dyDescent="0.2">
      <c r="A632">
        <v>630</v>
      </c>
      <c r="B632" s="2" t="s">
        <v>631</v>
      </c>
      <c r="C632" s="2" t="s">
        <v>4740</v>
      </c>
      <c r="D632" s="21">
        <v>11999</v>
      </c>
      <c r="E632" s="4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7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32" x14ac:dyDescent="0.2">
      <c r="A633">
        <v>631</v>
      </c>
      <c r="B633" s="2" t="s">
        <v>632</v>
      </c>
      <c r="C633" s="2" t="s">
        <v>4741</v>
      </c>
      <c r="D633" s="21">
        <v>50000</v>
      </c>
      <c r="E633" s="4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7">
        <f t="shared" si="54"/>
        <v>1.38</v>
      </c>
      <c r="P633" s="5">
        <f t="shared" si="55"/>
        <v>76</v>
      </c>
      <c r="Q633" t="str">
        <f t="shared" si="56"/>
        <v>technology</v>
      </c>
      <c r="R633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32" x14ac:dyDescent="0.2">
      <c r="A634">
        <v>632</v>
      </c>
      <c r="B634" s="2" t="s">
        <v>633</v>
      </c>
      <c r="C634" s="2" t="s">
        <v>4742</v>
      </c>
      <c r="D634" s="21">
        <v>20000</v>
      </c>
      <c r="E634" s="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7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48" x14ac:dyDescent="0.2">
      <c r="A635">
        <v>633</v>
      </c>
      <c r="B635" s="2" t="s">
        <v>634</v>
      </c>
      <c r="C635" s="2" t="s">
        <v>4743</v>
      </c>
      <c r="D635" s="21">
        <v>10000</v>
      </c>
      <c r="E635" s="4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7">
        <f t="shared" si="54"/>
        <v>12.45</v>
      </c>
      <c r="P635" s="5">
        <f t="shared" si="55"/>
        <v>49</v>
      </c>
      <c r="Q635" t="str">
        <f t="shared" si="56"/>
        <v>technology</v>
      </c>
      <c r="R635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32" x14ac:dyDescent="0.2">
      <c r="A636">
        <v>634</v>
      </c>
      <c r="B636" s="2" t="s">
        <v>635</v>
      </c>
      <c r="C636" s="2" t="s">
        <v>4744</v>
      </c>
      <c r="D636" s="21">
        <v>5000</v>
      </c>
      <c r="E636" s="4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7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32" x14ac:dyDescent="0.2">
      <c r="A637">
        <v>635</v>
      </c>
      <c r="B637" s="2" t="s">
        <v>636</v>
      </c>
      <c r="C637" s="2" t="s">
        <v>4745</v>
      </c>
      <c r="D637" s="21">
        <v>25000</v>
      </c>
      <c r="E637" s="4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7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32" x14ac:dyDescent="0.2">
      <c r="A638">
        <v>636</v>
      </c>
      <c r="B638" s="2" t="s">
        <v>637</v>
      </c>
      <c r="C638" s="2" t="s">
        <v>4746</v>
      </c>
      <c r="D638" s="21">
        <v>2000</v>
      </c>
      <c r="E638" s="4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7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48" x14ac:dyDescent="0.2">
      <c r="A639">
        <v>637</v>
      </c>
      <c r="B639" s="2" t="s">
        <v>638</v>
      </c>
      <c r="C639" s="2" t="s">
        <v>4747</v>
      </c>
      <c r="D639" s="21">
        <v>100000</v>
      </c>
      <c r="E639" s="4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7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ht="16" x14ac:dyDescent="0.2">
      <c r="A640">
        <v>638</v>
      </c>
      <c r="B640" s="2" t="s">
        <v>639</v>
      </c>
      <c r="C640" s="2" t="s">
        <v>4748</v>
      </c>
      <c r="D640" s="21">
        <v>200000</v>
      </c>
      <c r="E640" s="4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7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32" x14ac:dyDescent="0.2">
      <c r="A641">
        <v>639</v>
      </c>
      <c r="B641" s="2" t="s">
        <v>640</v>
      </c>
      <c r="C641" s="2" t="s">
        <v>4749</v>
      </c>
      <c r="D641" s="21">
        <v>1000000</v>
      </c>
      <c r="E641" s="4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7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48" x14ac:dyDescent="0.2">
      <c r="A642">
        <v>640</v>
      </c>
      <c r="B642" s="2" t="s">
        <v>641</v>
      </c>
      <c r="C642" s="2" t="s">
        <v>4750</v>
      </c>
      <c r="D642" s="21">
        <v>70</v>
      </c>
      <c r="E642" s="4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7">
        <f t="shared" si="54"/>
        <v>144.28571428571428</v>
      </c>
      <c r="P642" s="5">
        <f t="shared" si="55"/>
        <v>50</v>
      </c>
      <c r="Q642" t="str">
        <f t="shared" si="56"/>
        <v>technology</v>
      </c>
      <c r="R642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48" x14ac:dyDescent="0.2">
      <c r="A643">
        <v>641</v>
      </c>
      <c r="B643" s="2" t="s">
        <v>642</v>
      </c>
      <c r="C643" s="2" t="s">
        <v>4751</v>
      </c>
      <c r="D643" s="21">
        <v>40000</v>
      </c>
      <c r="E643" s="4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7">
        <f t="shared" ref="O643:O706" si="60">(E643/D643)*100</f>
        <v>119.16249999999999</v>
      </c>
      <c r="P643" s="5">
        <f t="shared" ref="P643:P706" si="61">IF(E643, QUOTIENT(E643,L643),0)</f>
        <v>151</v>
      </c>
      <c r="Q643" t="str">
        <f t="shared" ref="Q643:Q706" si="62">LEFT(N643,FIND("/",N643,1)-1)</f>
        <v>technology</v>
      </c>
      <c r="R643" t="str">
        <f t="shared" ref="R643:R706" si="63">RIGHT(N643,LEN(N643)-FIND("/",N643,1))</f>
        <v>wearables</v>
      </c>
      <c r="S643" s="15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48" x14ac:dyDescent="0.2">
      <c r="A644">
        <v>642</v>
      </c>
      <c r="B644" s="2" t="s">
        <v>643</v>
      </c>
      <c r="C644" s="2" t="s">
        <v>4752</v>
      </c>
      <c r="D644" s="21">
        <v>20000</v>
      </c>
      <c r="E644" s="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7">
        <f t="shared" si="60"/>
        <v>1460.4850000000001</v>
      </c>
      <c r="P644" s="5">
        <f t="shared" si="61"/>
        <v>134</v>
      </c>
      <c r="Q644" t="str">
        <f t="shared" si="62"/>
        <v>technology</v>
      </c>
      <c r="R644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32" x14ac:dyDescent="0.2">
      <c r="A645">
        <v>643</v>
      </c>
      <c r="B645" s="2" t="s">
        <v>644</v>
      </c>
      <c r="C645" s="2" t="s">
        <v>4753</v>
      </c>
      <c r="D645" s="21">
        <v>25000</v>
      </c>
      <c r="E645" s="4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7">
        <f t="shared" si="60"/>
        <v>105.80799999999999</v>
      </c>
      <c r="P645" s="5">
        <f t="shared" si="61"/>
        <v>174</v>
      </c>
      <c r="Q645" t="str">
        <f t="shared" si="62"/>
        <v>technology</v>
      </c>
      <c r="R645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48" x14ac:dyDescent="0.2">
      <c r="A646">
        <v>644</v>
      </c>
      <c r="B646" s="2" t="s">
        <v>645</v>
      </c>
      <c r="C646" s="2" t="s">
        <v>4754</v>
      </c>
      <c r="D646" s="21">
        <v>25000</v>
      </c>
      <c r="E646" s="4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7">
        <f t="shared" si="60"/>
        <v>300.11791999999997</v>
      </c>
      <c r="P646" s="5">
        <f t="shared" si="61"/>
        <v>73</v>
      </c>
      <c r="Q646" t="str">
        <f t="shared" si="62"/>
        <v>technology</v>
      </c>
      <c r="R646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32" x14ac:dyDescent="0.2">
      <c r="A647">
        <v>645</v>
      </c>
      <c r="B647" s="2" t="s">
        <v>646</v>
      </c>
      <c r="C647" s="2" t="s">
        <v>4755</v>
      </c>
      <c r="D647" s="21">
        <v>2000</v>
      </c>
      <c r="E647" s="4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7">
        <f t="shared" si="60"/>
        <v>278.7</v>
      </c>
      <c r="P647" s="5">
        <f t="shared" si="61"/>
        <v>23</v>
      </c>
      <c r="Q647" t="str">
        <f t="shared" si="62"/>
        <v>technology</v>
      </c>
      <c r="R647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48" x14ac:dyDescent="0.2">
      <c r="A648">
        <v>646</v>
      </c>
      <c r="B648" s="2" t="s">
        <v>647</v>
      </c>
      <c r="C648" s="2" t="s">
        <v>4756</v>
      </c>
      <c r="D648" s="21">
        <v>800</v>
      </c>
      <c r="E648" s="4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7">
        <f t="shared" si="60"/>
        <v>131.87625</v>
      </c>
      <c r="P648" s="5">
        <f t="shared" si="61"/>
        <v>39</v>
      </c>
      <c r="Q648" t="str">
        <f t="shared" si="62"/>
        <v>technology</v>
      </c>
      <c r="R648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48" x14ac:dyDescent="0.2">
      <c r="A649">
        <v>647</v>
      </c>
      <c r="B649" s="2" t="s">
        <v>648</v>
      </c>
      <c r="C649" s="2" t="s">
        <v>4757</v>
      </c>
      <c r="D649" s="21">
        <v>2000</v>
      </c>
      <c r="E649" s="4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7">
        <f t="shared" si="60"/>
        <v>107.05</v>
      </c>
      <c r="P649" s="5">
        <f t="shared" si="61"/>
        <v>125</v>
      </c>
      <c r="Q649" t="str">
        <f t="shared" si="62"/>
        <v>technology</v>
      </c>
      <c r="R649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32" x14ac:dyDescent="0.2">
      <c r="A650">
        <v>648</v>
      </c>
      <c r="B650" s="2" t="s">
        <v>649</v>
      </c>
      <c r="C650" s="2" t="s">
        <v>4758</v>
      </c>
      <c r="D650" s="21">
        <v>35000</v>
      </c>
      <c r="E650" s="4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7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48" x14ac:dyDescent="0.2">
      <c r="A651">
        <v>649</v>
      </c>
      <c r="B651" s="2" t="s">
        <v>650</v>
      </c>
      <c r="C651" s="2" t="s">
        <v>4759</v>
      </c>
      <c r="D651" s="21">
        <v>2500</v>
      </c>
      <c r="E651" s="4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7">
        <f t="shared" si="60"/>
        <v>139.96</v>
      </c>
      <c r="P651" s="5">
        <f t="shared" si="61"/>
        <v>42</v>
      </c>
      <c r="Q651" t="str">
        <f t="shared" si="62"/>
        <v>technology</v>
      </c>
      <c r="R651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48" x14ac:dyDescent="0.2">
      <c r="A652">
        <v>650</v>
      </c>
      <c r="B652" s="2" t="s">
        <v>651</v>
      </c>
      <c r="C652" s="2" t="s">
        <v>4760</v>
      </c>
      <c r="D652" s="21">
        <v>1500</v>
      </c>
      <c r="E652" s="4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7">
        <f t="shared" si="60"/>
        <v>112.4</v>
      </c>
      <c r="P652" s="5">
        <f t="shared" si="61"/>
        <v>35</v>
      </c>
      <c r="Q652" t="str">
        <f t="shared" si="62"/>
        <v>technology</v>
      </c>
      <c r="R652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48" x14ac:dyDescent="0.2">
      <c r="A653">
        <v>651</v>
      </c>
      <c r="B653" s="2" t="s">
        <v>652</v>
      </c>
      <c r="C653" s="2" t="s">
        <v>4761</v>
      </c>
      <c r="D653" s="21">
        <v>25000</v>
      </c>
      <c r="E653" s="4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7">
        <f t="shared" si="60"/>
        <v>100.52799999999999</v>
      </c>
      <c r="P653" s="5">
        <f t="shared" si="61"/>
        <v>239</v>
      </c>
      <c r="Q653" t="str">
        <f t="shared" si="62"/>
        <v>technology</v>
      </c>
      <c r="R653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48" x14ac:dyDescent="0.2">
      <c r="A654">
        <v>652</v>
      </c>
      <c r="B654" s="2" t="s">
        <v>653</v>
      </c>
      <c r="C654" s="2" t="s">
        <v>4762</v>
      </c>
      <c r="D654" s="21">
        <v>3000</v>
      </c>
      <c r="E654" s="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7">
        <f t="shared" si="60"/>
        <v>100.46666666666665</v>
      </c>
      <c r="P654" s="5">
        <f t="shared" si="61"/>
        <v>107</v>
      </c>
      <c r="Q654" t="str">
        <f t="shared" si="62"/>
        <v>technology</v>
      </c>
      <c r="R654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48" x14ac:dyDescent="0.2">
      <c r="A655">
        <v>653</v>
      </c>
      <c r="B655" s="2" t="s">
        <v>654</v>
      </c>
      <c r="C655" s="2" t="s">
        <v>4763</v>
      </c>
      <c r="D655" s="21">
        <v>75000</v>
      </c>
      <c r="E655" s="4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7">
        <f t="shared" si="60"/>
        <v>141.446</v>
      </c>
      <c r="P655" s="5">
        <f t="shared" si="61"/>
        <v>95</v>
      </c>
      <c r="Q655" t="str">
        <f t="shared" si="62"/>
        <v>technology</v>
      </c>
      <c r="R655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48" x14ac:dyDescent="0.2">
      <c r="A656">
        <v>654</v>
      </c>
      <c r="B656" s="2" t="s">
        <v>655</v>
      </c>
      <c r="C656" s="2" t="s">
        <v>4764</v>
      </c>
      <c r="D656" s="21">
        <v>12000</v>
      </c>
      <c r="E656" s="4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7">
        <f t="shared" si="60"/>
        <v>267.29166666666669</v>
      </c>
      <c r="P656" s="5">
        <f t="shared" si="61"/>
        <v>31</v>
      </c>
      <c r="Q656" t="str">
        <f t="shared" si="62"/>
        <v>technology</v>
      </c>
      <c r="R656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48" x14ac:dyDescent="0.2">
      <c r="A657">
        <v>655</v>
      </c>
      <c r="B657" s="2" t="s">
        <v>656</v>
      </c>
      <c r="C657" s="2" t="s">
        <v>4765</v>
      </c>
      <c r="D657" s="21">
        <v>8000</v>
      </c>
      <c r="E657" s="4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7">
        <f t="shared" si="60"/>
        <v>146.88749999999999</v>
      </c>
      <c r="P657" s="5">
        <f t="shared" si="61"/>
        <v>42</v>
      </c>
      <c r="Q657" t="str">
        <f t="shared" si="62"/>
        <v>technology</v>
      </c>
      <c r="R657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48" x14ac:dyDescent="0.2">
      <c r="A658">
        <v>656</v>
      </c>
      <c r="B658" s="2" t="s">
        <v>657</v>
      </c>
      <c r="C658" s="2" t="s">
        <v>4766</v>
      </c>
      <c r="D658" s="21">
        <v>5000</v>
      </c>
      <c r="E658" s="4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7">
        <f t="shared" si="60"/>
        <v>213.56</v>
      </c>
      <c r="P658" s="5">
        <f t="shared" si="61"/>
        <v>122</v>
      </c>
      <c r="Q658" t="str">
        <f t="shared" si="62"/>
        <v>technology</v>
      </c>
      <c r="R658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48" x14ac:dyDescent="0.2">
      <c r="A659">
        <v>657</v>
      </c>
      <c r="B659" s="2" t="s">
        <v>658</v>
      </c>
      <c r="C659" s="2" t="s">
        <v>4767</v>
      </c>
      <c r="D659" s="21">
        <v>15000</v>
      </c>
      <c r="E659" s="4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7">
        <f t="shared" si="60"/>
        <v>125.69999999999999</v>
      </c>
      <c r="P659" s="5">
        <f t="shared" si="61"/>
        <v>190</v>
      </c>
      <c r="Q659" t="str">
        <f t="shared" si="62"/>
        <v>technology</v>
      </c>
      <c r="R659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48" x14ac:dyDescent="0.2">
      <c r="A660">
        <v>658</v>
      </c>
      <c r="B660" s="2" t="s">
        <v>659</v>
      </c>
      <c r="C660" s="2" t="s">
        <v>4768</v>
      </c>
      <c r="D660" s="21">
        <v>28888</v>
      </c>
      <c r="E660" s="4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7">
        <f t="shared" si="60"/>
        <v>104.46206037108834</v>
      </c>
      <c r="P660" s="5">
        <f t="shared" si="61"/>
        <v>109</v>
      </c>
      <c r="Q660" t="str">
        <f t="shared" si="62"/>
        <v>technology</v>
      </c>
      <c r="R660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ht="16" x14ac:dyDescent="0.2">
      <c r="A661">
        <v>659</v>
      </c>
      <c r="B661" s="2" t="s">
        <v>660</v>
      </c>
      <c r="C661" s="2" t="s">
        <v>4769</v>
      </c>
      <c r="D661" s="21">
        <v>3000</v>
      </c>
      <c r="E661" s="4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7">
        <f t="shared" si="60"/>
        <v>100.56666666666668</v>
      </c>
      <c r="P661" s="5">
        <f t="shared" si="61"/>
        <v>143</v>
      </c>
      <c r="Q661" t="str">
        <f t="shared" si="62"/>
        <v>technology</v>
      </c>
      <c r="R661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48" x14ac:dyDescent="0.2">
      <c r="A662">
        <v>660</v>
      </c>
      <c r="B662" s="2" t="s">
        <v>661</v>
      </c>
      <c r="C662" s="2" t="s">
        <v>4770</v>
      </c>
      <c r="D662" s="21">
        <v>50000</v>
      </c>
      <c r="E662" s="4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7">
        <f t="shared" si="60"/>
        <v>3.0579999999999998</v>
      </c>
      <c r="P662" s="5">
        <f t="shared" si="61"/>
        <v>84</v>
      </c>
      <c r="Q662" t="str">
        <f t="shared" si="62"/>
        <v>technology</v>
      </c>
      <c r="R662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48" x14ac:dyDescent="0.2">
      <c r="A663">
        <v>661</v>
      </c>
      <c r="B663" s="2" t="s">
        <v>662</v>
      </c>
      <c r="C663" s="2" t="s">
        <v>4771</v>
      </c>
      <c r="D663" s="21">
        <v>10000</v>
      </c>
      <c r="E663" s="4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7">
        <f t="shared" si="60"/>
        <v>0.95</v>
      </c>
      <c r="P663" s="5">
        <f t="shared" si="61"/>
        <v>10</v>
      </c>
      <c r="Q663" t="str">
        <f t="shared" si="62"/>
        <v>technology</v>
      </c>
      <c r="R663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32" x14ac:dyDescent="0.2">
      <c r="A664">
        <v>662</v>
      </c>
      <c r="B664" s="2" t="s">
        <v>663</v>
      </c>
      <c r="C664" s="2" t="s">
        <v>4772</v>
      </c>
      <c r="D664" s="21">
        <v>39000</v>
      </c>
      <c r="E664" s="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7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48" x14ac:dyDescent="0.2">
      <c r="A665">
        <v>663</v>
      </c>
      <c r="B665" s="2" t="s">
        <v>664</v>
      </c>
      <c r="C665" s="2" t="s">
        <v>4773</v>
      </c>
      <c r="D665" s="21">
        <v>200000</v>
      </c>
      <c r="E665" s="4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7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48" x14ac:dyDescent="0.2">
      <c r="A666">
        <v>664</v>
      </c>
      <c r="B666" s="2" t="s">
        <v>665</v>
      </c>
      <c r="C666" s="2" t="s">
        <v>4774</v>
      </c>
      <c r="D666" s="21">
        <v>12000</v>
      </c>
      <c r="E666" s="4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7">
        <f t="shared" si="60"/>
        <v>7.5333333333333332</v>
      </c>
      <c r="P666" s="5">
        <f t="shared" si="61"/>
        <v>31</v>
      </c>
      <c r="Q666" t="str">
        <f t="shared" si="62"/>
        <v>technology</v>
      </c>
      <c r="R666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48" x14ac:dyDescent="0.2">
      <c r="A667">
        <v>665</v>
      </c>
      <c r="B667" s="2" t="s">
        <v>666</v>
      </c>
      <c r="C667" s="2" t="s">
        <v>4775</v>
      </c>
      <c r="D667" s="21">
        <v>10000</v>
      </c>
      <c r="E667" s="4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7">
        <f t="shared" si="60"/>
        <v>18.64</v>
      </c>
      <c r="P667" s="5">
        <f t="shared" si="61"/>
        <v>155</v>
      </c>
      <c r="Q667" t="str">
        <f t="shared" si="62"/>
        <v>technology</v>
      </c>
      <c r="R667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48" x14ac:dyDescent="0.2">
      <c r="A668">
        <v>666</v>
      </c>
      <c r="B668" s="2" t="s">
        <v>667</v>
      </c>
      <c r="C668" s="2" t="s">
        <v>4776</v>
      </c>
      <c r="D668" s="21">
        <v>200000</v>
      </c>
      <c r="E668" s="4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7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48" x14ac:dyDescent="0.2">
      <c r="A669">
        <v>667</v>
      </c>
      <c r="B669" s="2" t="s">
        <v>668</v>
      </c>
      <c r="C669" s="2" t="s">
        <v>4777</v>
      </c>
      <c r="D669" s="21">
        <v>50000</v>
      </c>
      <c r="E669" s="4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7">
        <f t="shared" si="60"/>
        <v>10.02</v>
      </c>
      <c r="P669" s="5">
        <f t="shared" si="61"/>
        <v>178</v>
      </c>
      <c r="Q669" t="str">
        <f t="shared" si="62"/>
        <v>technology</v>
      </c>
      <c r="R669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48" x14ac:dyDescent="0.2">
      <c r="A670">
        <v>668</v>
      </c>
      <c r="B670" s="2" t="s">
        <v>669</v>
      </c>
      <c r="C670" s="2" t="s">
        <v>4778</v>
      </c>
      <c r="D670" s="21">
        <v>15000</v>
      </c>
      <c r="E670" s="4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7">
        <f t="shared" si="60"/>
        <v>4.5600000000000005</v>
      </c>
      <c r="P670" s="5">
        <f t="shared" si="61"/>
        <v>27</v>
      </c>
      <c r="Q670" t="str">
        <f t="shared" si="62"/>
        <v>technology</v>
      </c>
      <c r="R670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64" x14ac:dyDescent="0.2">
      <c r="A671">
        <v>669</v>
      </c>
      <c r="B671" s="2" t="s">
        <v>670</v>
      </c>
      <c r="C671" s="2" t="s">
        <v>4779</v>
      </c>
      <c r="D671" s="21">
        <v>200000</v>
      </c>
      <c r="E671" s="4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7">
        <f t="shared" si="60"/>
        <v>21.5075</v>
      </c>
      <c r="P671" s="5">
        <f t="shared" si="61"/>
        <v>1536</v>
      </c>
      <c r="Q671" t="str">
        <f t="shared" si="62"/>
        <v>technology</v>
      </c>
      <c r="R671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48" x14ac:dyDescent="0.2">
      <c r="A672">
        <v>670</v>
      </c>
      <c r="B672" s="2" t="s">
        <v>671</v>
      </c>
      <c r="C672" s="2" t="s">
        <v>4780</v>
      </c>
      <c r="D672" s="21">
        <v>90000</v>
      </c>
      <c r="E672" s="4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7">
        <f t="shared" si="60"/>
        <v>29.276666666666667</v>
      </c>
      <c r="P672" s="5">
        <f t="shared" si="61"/>
        <v>84</v>
      </c>
      <c r="Q672" t="str">
        <f t="shared" si="62"/>
        <v>technology</v>
      </c>
      <c r="R672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48" x14ac:dyDescent="0.2">
      <c r="A673">
        <v>671</v>
      </c>
      <c r="B673" s="2" t="s">
        <v>672</v>
      </c>
      <c r="C673" s="2" t="s">
        <v>4781</v>
      </c>
      <c r="D673" s="21">
        <v>30000</v>
      </c>
      <c r="E673" s="4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7">
        <f t="shared" si="60"/>
        <v>39.426666666666662</v>
      </c>
      <c r="P673" s="5">
        <f t="shared" si="61"/>
        <v>788</v>
      </c>
      <c r="Q673" t="str">
        <f t="shared" si="62"/>
        <v>technology</v>
      </c>
      <c r="R673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48" x14ac:dyDescent="0.2">
      <c r="A674">
        <v>672</v>
      </c>
      <c r="B674" s="2" t="s">
        <v>673</v>
      </c>
      <c r="C674" s="2" t="s">
        <v>4782</v>
      </c>
      <c r="D674" s="21">
        <v>50000</v>
      </c>
      <c r="E674" s="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7">
        <f t="shared" si="60"/>
        <v>21.628</v>
      </c>
      <c r="P674" s="5">
        <f t="shared" si="61"/>
        <v>50</v>
      </c>
      <c r="Q674" t="str">
        <f t="shared" si="62"/>
        <v>technology</v>
      </c>
      <c r="R674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48" x14ac:dyDescent="0.2">
      <c r="A675">
        <v>673</v>
      </c>
      <c r="B675" s="2" t="s">
        <v>674</v>
      </c>
      <c r="C675" s="2" t="s">
        <v>4783</v>
      </c>
      <c r="D675" s="21">
        <v>100000</v>
      </c>
      <c r="E675" s="4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7">
        <f t="shared" si="60"/>
        <v>0.20500000000000002</v>
      </c>
      <c r="P675" s="5">
        <f t="shared" si="61"/>
        <v>68</v>
      </c>
      <c r="Q675" t="str">
        <f t="shared" si="62"/>
        <v>technology</v>
      </c>
      <c r="R675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32" x14ac:dyDescent="0.2">
      <c r="A676">
        <v>674</v>
      </c>
      <c r="B676" s="2" t="s">
        <v>675</v>
      </c>
      <c r="C676" s="2" t="s">
        <v>4784</v>
      </c>
      <c r="D676" s="21">
        <v>50000</v>
      </c>
      <c r="E676" s="4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7">
        <f t="shared" si="60"/>
        <v>0.03</v>
      </c>
      <c r="P676" s="5">
        <f t="shared" si="61"/>
        <v>7</v>
      </c>
      <c r="Q676" t="str">
        <f t="shared" si="62"/>
        <v>technology</v>
      </c>
      <c r="R676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48" x14ac:dyDescent="0.2">
      <c r="A677">
        <v>675</v>
      </c>
      <c r="B677" s="2" t="s">
        <v>676</v>
      </c>
      <c r="C677" s="2" t="s">
        <v>4785</v>
      </c>
      <c r="D677" s="21">
        <v>6000</v>
      </c>
      <c r="E677" s="4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7">
        <f t="shared" si="60"/>
        <v>14.85</v>
      </c>
      <c r="P677" s="5">
        <f t="shared" si="61"/>
        <v>34</v>
      </c>
      <c r="Q677" t="str">
        <f t="shared" si="62"/>
        <v>technology</v>
      </c>
      <c r="R677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64" x14ac:dyDescent="0.2">
      <c r="A678">
        <v>676</v>
      </c>
      <c r="B678" s="2" t="s">
        <v>677</v>
      </c>
      <c r="C678" s="2" t="s">
        <v>4786</v>
      </c>
      <c r="D678" s="21">
        <v>100000</v>
      </c>
      <c r="E678" s="4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7">
        <f t="shared" si="60"/>
        <v>1.4710000000000001</v>
      </c>
      <c r="P678" s="5">
        <f t="shared" si="61"/>
        <v>61</v>
      </c>
      <c r="Q678" t="str">
        <f t="shared" si="62"/>
        <v>technology</v>
      </c>
      <c r="R678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48" x14ac:dyDescent="0.2">
      <c r="A679">
        <v>677</v>
      </c>
      <c r="B679" s="2" t="s">
        <v>678</v>
      </c>
      <c r="C679" s="2" t="s">
        <v>4787</v>
      </c>
      <c r="D679" s="21">
        <v>50000</v>
      </c>
      <c r="E679" s="4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7">
        <f t="shared" si="60"/>
        <v>25.584</v>
      </c>
      <c r="P679" s="5">
        <f t="shared" si="61"/>
        <v>133</v>
      </c>
      <c r="Q679" t="str">
        <f t="shared" si="62"/>
        <v>technology</v>
      </c>
      <c r="R679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48" x14ac:dyDescent="0.2">
      <c r="A680">
        <v>678</v>
      </c>
      <c r="B680" s="2" t="s">
        <v>679</v>
      </c>
      <c r="C680" s="2" t="s">
        <v>4788</v>
      </c>
      <c r="D680" s="21">
        <v>29000</v>
      </c>
      <c r="E680" s="4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7">
        <f t="shared" si="60"/>
        <v>3.8206896551724134</v>
      </c>
      <c r="P680" s="5">
        <f t="shared" si="61"/>
        <v>65</v>
      </c>
      <c r="Q680" t="str">
        <f t="shared" si="62"/>
        <v>technology</v>
      </c>
      <c r="R680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48" x14ac:dyDescent="0.2">
      <c r="A681">
        <v>679</v>
      </c>
      <c r="B681" s="2" t="s">
        <v>680</v>
      </c>
      <c r="C681" s="2" t="s">
        <v>4789</v>
      </c>
      <c r="D681" s="21">
        <v>57000</v>
      </c>
      <c r="E681" s="4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7">
        <f t="shared" si="60"/>
        <v>15.485964912280703</v>
      </c>
      <c r="P681" s="5">
        <f t="shared" si="61"/>
        <v>93</v>
      </c>
      <c r="Q681" t="str">
        <f t="shared" si="62"/>
        <v>technology</v>
      </c>
      <c r="R681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48" x14ac:dyDescent="0.2">
      <c r="A682">
        <v>680</v>
      </c>
      <c r="B682" s="2" t="s">
        <v>681</v>
      </c>
      <c r="C682" s="2" t="s">
        <v>4790</v>
      </c>
      <c r="D682" s="21">
        <v>75000</v>
      </c>
      <c r="E682" s="4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7">
        <f t="shared" si="60"/>
        <v>25.912000000000003</v>
      </c>
      <c r="P682" s="5">
        <f t="shared" si="61"/>
        <v>150</v>
      </c>
      <c r="Q682" t="str">
        <f t="shared" si="62"/>
        <v>technology</v>
      </c>
      <c r="R682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48" x14ac:dyDescent="0.2">
      <c r="A683">
        <v>681</v>
      </c>
      <c r="B683" s="2" t="s">
        <v>682</v>
      </c>
      <c r="C683" s="2" t="s">
        <v>4791</v>
      </c>
      <c r="D683" s="21">
        <v>2500</v>
      </c>
      <c r="E683" s="4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7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48" x14ac:dyDescent="0.2">
      <c r="A684">
        <v>682</v>
      </c>
      <c r="B684" s="2" t="s">
        <v>683</v>
      </c>
      <c r="C684" s="2" t="s">
        <v>4792</v>
      </c>
      <c r="D684" s="21">
        <v>50000</v>
      </c>
      <c r="E684" s="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7">
        <f t="shared" si="60"/>
        <v>0.106</v>
      </c>
      <c r="P684" s="5">
        <f t="shared" si="61"/>
        <v>13</v>
      </c>
      <c r="Q684" t="str">
        <f t="shared" si="62"/>
        <v>technology</v>
      </c>
      <c r="R684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48" x14ac:dyDescent="0.2">
      <c r="A685">
        <v>683</v>
      </c>
      <c r="B685" s="2" t="s">
        <v>684</v>
      </c>
      <c r="C685" s="2" t="s">
        <v>4793</v>
      </c>
      <c r="D685" s="21">
        <v>35000</v>
      </c>
      <c r="E685" s="4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7">
        <f t="shared" si="60"/>
        <v>0.85142857142857142</v>
      </c>
      <c r="P685" s="5">
        <f t="shared" si="61"/>
        <v>99</v>
      </c>
      <c r="Q685" t="str">
        <f t="shared" si="62"/>
        <v>technology</v>
      </c>
      <c r="R685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16" x14ac:dyDescent="0.2">
      <c r="A686">
        <v>684</v>
      </c>
      <c r="B686" s="2" t="s">
        <v>685</v>
      </c>
      <c r="C686" s="2" t="s">
        <v>4794</v>
      </c>
      <c r="D686" s="21">
        <v>320000</v>
      </c>
      <c r="E686" s="4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7">
        <f t="shared" si="60"/>
        <v>7.4837500000000006</v>
      </c>
      <c r="P686" s="5">
        <f t="shared" si="61"/>
        <v>177</v>
      </c>
      <c r="Q686" t="str">
        <f t="shared" si="62"/>
        <v>technology</v>
      </c>
      <c r="R686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48" x14ac:dyDescent="0.2">
      <c r="A687">
        <v>685</v>
      </c>
      <c r="B687" s="2" t="s">
        <v>686</v>
      </c>
      <c r="C687" s="2" t="s">
        <v>4795</v>
      </c>
      <c r="D687" s="21">
        <v>2000</v>
      </c>
      <c r="E687" s="4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7">
        <f t="shared" si="60"/>
        <v>27.650000000000002</v>
      </c>
      <c r="P687" s="5">
        <f t="shared" si="61"/>
        <v>55</v>
      </c>
      <c r="Q687" t="str">
        <f t="shared" si="62"/>
        <v>technology</v>
      </c>
      <c r="R687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64" x14ac:dyDescent="0.2">
      <c r="A688">
        <v>686</v>
      </c>
      <c r="B688" s="2" t="s">
        <v>687</v>
      </c>
      <c r="C688" s="2" t="s">
        <v>4796</v>
      </c>
      <c r="D688" s="21">
        <v>500000</v>
      </c>
      <c r="E688" s="4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7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48" x14ac:dyDescent="0.2">
      <c r="A689">
        <v>687</v>
      </c>
      <c r="B689" s="2" t="s">
        <v>688</v>
      </c>
      <c r="C689" s="2" t="s">
        <v>4797</v>
      </c>
      <c r="D689" s="21">
        <v>100000</v>
      </c>
      <c r="E689" s="4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7">
        <f t="shared" si="60"/>
        <v>3.55</v>
      </c>
      <c r="P689" s="5">
        <f t="shared" si="61"/>
        <v>591</v>
      </c>
      <c r="Q689" t="str">
        <f t="shared" si="62"/>
        <v>technology</v>
      </c>
      <c r="R689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48" x14ac:dyDescent="0.2">
      <c r="A690">
        <v>688</v>
      </c>
      <c r="B690" s="2" t="s">
        <v>689</v>
      </c>
      <c r="C690" s="2" t="s">
        <v>4798</v>
      </c>
      <c r="D690" s="21">
        <v>20000</v>
      </c>
      <c r="E690" s="4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7">
        <f t="shared" si="60"/>
        <v>72.989999999999995</v>
      </c>
      <c r="P690" s="5">
        <f t="shared" si="61"/>
        <v>405</v>
      </c>
      <c r="Q690" t="str">
        <f t="shared" si="62"/>
        <v>technology</v>
      </c>
      <c r="R690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48" x14ac:dyDescent="0.2">
      <c r="A691">
        <v>689</v>
      </c>
      <c r="B691" s="2" t="s">
        <v>690</v>
      </c>
      <c r="C691" s="2" t="s">
        <v>4799</v>
      </c>
      <c r="D691" s="21">
        <v>200000</v>
      </c>
      <c r="E691" s="4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7">
        <f t="shared" si="60"/>
        <v>57.648750000000007</v>
      </c>
      <c r="P691" s="5">
        <f t="shared" si="61"/>
        <v>343</v>
      </c>
      <c r="Q691" t="str">
        <f t="shared" si="62"/>
        <v>technology</v>
      </c>
      <c r="R691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32" x14ac:dyDescent="0.2">
      <c r="A692">
        <v>690</v>
      </c>
      <c r="B692" s="2" t="s">
        <v>691</v>
      </c>
      <c r="C692" s="2" t="s">
        <v>4800</v>
      </c>
      <c r="D692" s="21">
        <v>20000</v>
      </c>
      <c r="E692" s="4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7">
        <f t="shared" si="60"/>
        <v>12.34</v>
      </c>
      <c r="P692" s="5">
        <f t="shared" si="61"/>
        <v>72</v>
      </c>
      <c r="Q692" t="str">
        <f t="shared" si="62"/>
        <v>technology</v>
      </c>
      <c r="R692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48" x14ac:dyDescent="0.2">
      <c r="A693">
        <v>691</v>
      </c>
      <c r="B693" s="2" t="s">
        <v>692</v>
      </c>
      <c r="C693" s="2" t="s">
        <v>4801</v>
      </c>
      <c r="D693" s="21">
        <v>50000</v>
      </c>
      <c r="E693" s="4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7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48" x14ac:dyDescent="0.2">
      <c r="A694">
        <v>692</v>
      </c>
      <c r="B694" s="2" t="s">
        <v>693</v>
      </c>
      <c r="C694" s="2" t="s">
        <v>4802</v>
      </c>
      <c r="D694" s="21">
        <v>20000</v>
      </c>
      <c r="E694" s="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7">
        <f t="shared" si="60"/>
        <v>6.5299999999999994</v>
      </c>
      <c r="P694" s="5">
        <f t="shared" si="61"/>
        <v>6</v>
      </c>
      <c r="Q694" t="str">
        <f t="shared" si="62"/>
        <v>technology</v>
      </c>
      <c r="R694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32" x14ac:dyDescent="0.2">
      <c r="A695">
        <v>693</v>
      </c>
      <c r="B695" s="2" t="s">
        <v>694</v>
      </c>
      <c r="C695" s="2" t="s">
        <v>4803</v>
      </c>
      <c r="D695" s="21">
        <v>100000</v>
      </c>
      <c r="E695" s="4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7">
        <f t="shared" si="60"/>
        <v>35.338000000000001</v>
      </c>
      <c r="P695" s="5">
        <f t="shared" si="61"/>
        <v>119</v>
      </c>
      <c r="Q695" t="str">
        <f t="shared" si="62"/>
        <v>technology</v>
      </c>
      <c r="R695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48" x14ac:dyDescent="0.2">
      <c r="A696">
        <v>694</v>
      </c>
      <c r="B696" s="2" t="s">
        <v>695</v>
      </c>
      <c r="C696" s="2" t="s">
        <v>4804</v>
      </c>
      <c r="D696" s="21">
        <v>150000</v>
      </c>
      <c r="E696" s="4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7">
        <f t="shared" si="60"/>
        <v>0.39333333333333331</v>
      </c>
      <c r="P696" s="5">
        <f t="shared" si="61"/>
        <v>84</v>
      </c>
      <c r="Q696" t="str">
        <f t="shared" si="62"/>
        <v>technology</v>
      </c>
      <c r="R696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48" x14ac:dyDescent="0.2">
      <c r="A697">
        <v>695</v>
      </c>
      <c r="B697" s="2" t="s">
        <v>696</v>
      </c>
      <c r="C697" s="2" t="s">
        <v>4805</v>
      </c>
      <c r="D697" s="21">
        <v>60000</v>
      </c>
      <c r="E697" s="4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7">
        <f t="shared" si="60"/>
        <v>1.06</v>
      </c>
      <c r="P697" s="5">
        <f t="shared" si="61"/>
        <v>90</v>
      </c>
      <c r="Q697" t="str">
        <f t="shared" si="62"/>
        <v>technology</v>
      </c>
      <c r="R697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32" x14ac:dyDescent="0.2">
      <c r="A698">
        <v>696</v>
      </c>
      <c r="B698" s="2" t="s">
        <v>697</v>
      </c>
      <c r="C698" s="2" t="s">
        <v>4806</v>
      </c>
      <c r="D698" s="21">
        <v>175000</v>
      </c>
      <c r="E698" s="4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7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48" x14ac:dyDescent="0.2">
      <c r="A699">
        <v>697</v>
      </c>
      <c r="B699" s="2" t="s">
        <v>698</v>
      </c>
      <c r="C699" s="2" t="s">
        <v>4807</v>
      </c>
      <c r="D699" s="21">
        <v>5000</v>
      </c>
      <c r="E699" s="4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7">
        <f t="shared" si="60"/>
        <v>46.379999999999995</v>
      </c>
      <c r="P699" s="5">
        <f t="shared" si="61"/>
        <v>20</v>
      </c>
      <c r="Q699" t="str">
        <f t="shared" si="62"/>
        <v>technology</v>
      </c>
      <c r="R699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48" x14ac:dyDescent="0.2">
      <c r="A700">
        <v>698</v>
      </c>
      <c r="B700" s="2" t="s">
        <v>699</v>
      </c>
      <c r="C700" s="2" t="s">
        <v>4808</v>
      </c>
      <c r="D700" s="21">
        <v>100000</v>
      </c>
      <c r="E700" s="4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7">
        <f t="shared" si="60"/>
        <v>15.39</v>
      </c>
      <c r="P700" s="5">
        <f t="shared" si="61"/>
        <v>530</v>
      </c>
      <c r="Q700" t="str">
        <f t="shared" si="62"/>
        <v>technology</v>
      </c>
      <c r="R700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48" x14ac:dyDescent="0.2">
      <c r="A701">
        <v>699</v>
      </c>
      <c r="B701" s="2" t="s">
        <v>700</v>
      </c>
      <c r="C701" s="2" t="s">
        <v>4809</v>
      </c>
      <c r="D701" s="21">
        <v>130000</v>
      </c>
      <c r="E701" s="4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7">
        <f t="shared" si="60"/>
        <v>82.422107692307705</v>
      </c>
      <c r="P701" s="5">
        <f t="shared" si="61"/>
        <v>120</v>
      </c>
      <c r="Q701" t="str">
        <f t="shared" si="62"/>
        <v>technology</v>
      </c>
      <c r="R701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48" x14ac:dyDescent="0.2">
      <c r="A702">
        <v>700</v>
      </c>
      <c r="B702" s="2" t="s">
        <v>701</v>
      </c>
      <c r="C702" s="2" t="s">
        <v>4810</v>
      </c>
      <c r="D702" s="21">
        <v>15000</v>
      </c>
      <c r="E702" s="4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7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48" x14ac:dyDescent="0.2">
      <c r="A703">
        <v>701</v>
      </c>
      <c r="B703" s="2" t="s">
        <v>702</v>
      </c>
      <c r="C703" s="2" t="s">
        <v>4811</v>
      </c>
      <c r="D703" s="21">
        <v>23000</v>
      </c>
      <c r="E703" s="4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7">
        <f t="shared" si="60"/>
        <v>26.6</v>
      </c>
      <c r="P703" s="5">
        <f t="shared" si="61"/>
        <v>291</v>
      </c>
      <c r="Q703" t="str">
        <f t="shared" si="62"/>
        <v>technology</v>
      </c>
      <c r="R703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48" x14ac:dyDescent="0.2">
      <c r="A704">
        <v>702</v>
      </c>
      <c r="B704" s="2" t="s">
        <v>703</v>
      </c>
      <c r="C704" s="2" t="s">
        <v>4812</v>
      </c>
      <c r="D704" s="21">
        <v>15000</v>
      </c>
      <c r="E704" s="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7">
        <f t="shared" si="60"/>
        <v>30.813400000000001</v>
      </c>
      <c r="P704" s="5">
        <f t="shared" si="61"/>
        <v>124</v>
      </c>
      <c r="Q704" t="str">
        <f t="shared" si="62"/>
        <v>technology</v>
      </c>
      <c r="R704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48" x14ac:dyDescent="0.2">
      <c r="A705">
        <v>703</v>
      </c>
      <c r="B705" s="2" t="s">
        <v>704</v>
      </c>
      <c r="C705" s="2" t="s">
        <v>4813</v>
      </c>
      <c r="D705" s="21">
        <v>15000</v>
      </c>
      <c r="E705" s="4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7">
        <f t="shared" si="60"/>
        <v>5.58</v>
      </c>
      <c r="P705" s="5">
        <f t="shared" si="61"/>
        <v>119</v>
      </c>
      <c r="Q705" t="str">
        <f t="shared" si="62"/>
        <v>technology</v>
      </c>
      <c r="R705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48" x14ac:dyDescent="0.2">
      <c r="A706">
        <v>704</v>
      </c>
      <c r="B706" s="2" t="s">
        <v>705</v>
      </c>
      <c r="C706" s="2" t="s">
        <v>4814</v>
      </c>
      <c r="D706" s="21">
        <v>55000</v>
      </c>
      <c r="E706" s="4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7">
        <f t="shared" si="60"/>
        <v>0.87454545454545463</v>
      </c>
      <c r="P706" s="5">
        <f t="shared" si="61"/>
        <v>120</v>
      </c>
      <c r="Q706" t="str">
        <f t="shared" si="62"/>
        <v>technology</v>
      </c>
      <c r="R706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32" x14ac:dyDescent="0.2">
      <c r="A707">
        <v>705</v>
      </c>
      <c r="B707" s="2" t="s">
        <v>706</v>
      </c>
      <c r="C707" s="2" t="s">
        <v>4815</v>
      </c>
      <c r="D707" s="21">
        <v>100000</v>
      </c>
      <c r="E707" s="4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7">
        <f t="shared" ref="O707:O770" si="66">(E707/D707)*100</f>
        <v>0.97699999999999987</v>
      </c>
      <c r="P707" s="5">
        <f t="shared" ref="P707:P770" si="67">IF(E707, QUOTIENT(E707,L707),0)</f>
        <v>195</v>
      </c>
      <c r="Q707" t="str">
        <f t="shared" ref="Q707:Q770" si="68">LEFT(N707,FIND("/",N707,1)-1)</f>
        <v>technology</v>
      </c>
      <c r="R707" t="str">
        <f t="shared" ref="R707:R770" si="69">RIGHT(N707,LEN(N707)-FIND("/",N707,1))</f>
        <v>wearables</v>
      </c>
      <c r="S707" s="15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48" x14ac:dyDescent="0.2">
      <c r="A708">
        <v>706</v>
      </c>
      <c r="B708" s="2" t="s">
        <v>707</v>
      </c>
      <c r="C708" s="2" t="s">
        <v>4816</v>
      </c>
      <c r="D708" s="21">
        <v>100000</v>
      </c>
      <c r="E708" s="4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7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48" x14ac:dyDescent="0.2">
      <c r="A709">
        <v>707</v>
      </c>
      <c r="B709" s="2" t="s">
        <v>708</v>
      </c>
      <c r="C709" s="2" t="s">
        <v>4817</v>
      </c>
      <c r="D709" s="21">
        <v>68000</v>
      </c>
      <c r="E709" s="4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7">
        <f t="shared" si="66"/>
        <v>78.927352941176466</v>
      </c>
      <c r="P709" s="5">
        <f t="shared" si="67"/>
        <v>117</v>
      </c>
      <c r="Q709" t="str">
        <f t="shared" si="68"/>
        <v>technology</v>
      </c>
      <c r="R709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48" x14ac:dyDescent="0.2">
      <c r="A710">
        <v>708</v>
      </c>
      <c r="B710" s="2" t="s">
        <v>709</v>
      </c>
      <c r="C710" s="2" t="s">
        <v>4818</v>
      </c>
      <c r="D710" s="21">
        <v>40000</v>
      </c>
      <c r="E710" s="4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7">
        <f t="shared" si="66"/>
        <v>22.092500000000001</v>
      </c>
      <c r="P710" s="5">
        <f t="shared" si="67"/>
        <v>23</v>
      </c>
      <c r="Q710" t="str">
        <f t="shared" si="68"/>
        <v>technology</v>
      </c>
      <c r="R710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32" x14ac:dyDescent="0.2">
      <c r="A711">
        <v>709</v>
      </c>
      <c r="B711" s="2" t="s">
        <v>710</v>
      </c>
      <c r="C711" s="2" t="s">
        <v>4819</v>
      </c>
      <c r="D711" s="21">
        <v>15000</v>
      </c>
      <c r="E711" s="4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7">
        <f t="shared" si="66"/>
        <v>0.40666666666666662</v>
      </c>
      <c r="P711" s="5">
        <f t="shared" si="67"/>
        <v>30</v>
      </c>
      <c r="Q711" t="str">
        <f t="shared" si="68"/>
        <v>technology</v>
      </c>
      <c r="R711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32" x14ac:dyDescent="0.2">
      <c r="A712">
        <v>710</v>
      </c>
      <c r="B712" s="2" t="s">
        <v>711</v>
      </c>
      <c r="C712" s="2" t="s">
        <v>4820</v>
      </c>
      <c r="D712" s="21">
        <v>1200</v>
      </c>
      <c r="E712" s="4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7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48" x14ac:dyDescent="0.2">
      <c r="A713">
        <v>711</v>
      </c>
      <c r="B713" s="2" t="s">
        <v>712</v>
      </c>
      <c r="C713" s="2" t="s">
        <v>4821</v>
      </c>
      <c r="D713" s="21">
        <v>100000</v>
      </c>
      <c r="E713" s="4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7">
        <f t="shared" si="66"/>
        <v>33.790999999999997</v>
      </c>
      <c r="P713" s="5">
        <f t="shared" si="67"/>
        <v>99</v>
      </c>
      <c r="Q713" t="str">
        <f t="shared" si="68"/>
        <v>technology</v>
      </c>
      <c r="R713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48" x14ac:dyDescent="0.2">
      <c r="A714">
        <v>712</v>
      </c>
      <c r="B714" s="2" t="s">
        <v>713</v>
      </c>
      <c r="C714" s="2" t="s">
        <v>4822</v>
      </c>
      <c r="D714" s="21">
        <v>48500</v>
      </c>
      <c r="E714" s="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7">
        <f t="shared" si="66"/>
        <v>0.21649484536082475</v>
      </c>
      <c r="P714" s="5">
        <f t="shared" si="67"/>
        <v>26</v>
      </c>
      <c r="Q714" t="str">
        <f t="shared" si="68"/>
        <v>technology</v>
      </c>
      <c r="R714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48" x14ac:dyDescent="0.2">
      <c r="A715">
        <v>713</v>
      </c>
      <c r="B715" s="2" t="s">
        <v>714</v>
      </c>
      <c r="C715" s="2" t="s">
        <v>4823</v>
      </c>
      <c r="D715" s="21">
        <v>25000</v>
      </c>
      <c r="E715" s="4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7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48" x14ac:dyDescent="0.2">
      <c r="A716">
        <v>714</v>
      </c>
      <c r="B716" s="2" t="s">
        <v>715</v>
      </c>
      <c r="C716" s="2" t="s">
        <v>4824</v>
      </c>
      <c r="D716" s="21">
        <v>15000</v>
      </c>
      <c r="E716" s="4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7">
        <f t="shared" si="66"/>
        <v>14.993333333333334</v>
      </c>
      <c r="P716" s="5">
        <f t="shared" si="67"/>
        <v>80</v>
      </c>
      <c r="Q716" t="str">
        <f t="shared" si="68"/>
        <v>technology</v>
      </c>
      <c r="R716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48" x14ac:dyDescent="0.2">
      <c r="A717">
        <v>715</v>
      </c>
      <c r="B717" s="2" t="s">
        <v>716</v>
      </c>
      <c r="C717" s="2" t="s">
        <v>4825</v>
      </c>
      <c r="D717" s="21">
        <v>27500</v>
      </c>
      <c r="E717" s="4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7">
        <f t="shared" si="66"/>
        <v>5.0509090909090908</v>
      </c>
      <c r="P717" s="5">
        <f t="shared" si="67"/>
        <v>115</v>
      </c>
      <c r="Q717" t="str">
        <f t="shared" si="68"/>
        <v>technology</v>
      </c>
      <c r="R717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48" x14ac:dyDescent="0.2">
      <c r="A718">
        <v>716</v>
      </c>
      <c r="B718" s="2" t="s">
        <v>717</v>
      </c>
      <c r="C718" s="2" t="s">
        <v>4826</v>
      </c>
      <c r="D718" s="21">
        <v>7000</v>
      </c>
      <c r="E718" s="4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7">
        <f t="shared" si="66"/>
        <v>10.214285714285715</v>
      </c>
      <c r="P718" s="5">
        <f t="shared" si="67"/>
        <v>44</v>
      </c>
      <c r="Q718" t="str">
        <f t="shared" si="68"/>
        <v>technology</v>
      </c>
      <c r="R718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ht="16" x14ac:dyDescent="0.2">
      <c r="A719">
        <v>717</v>
      </c>
      <c r="B719" s="2" t="s">
        <v>718</v>
      </c>
      <c r="C719" s="2" t="s">
        <v>4827</v>
      </c>
      <c r="D719" s="21">
        <v>100000</v>
      </c>
      <c r="E719" s="4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7">
        <f t="shared" si="66"/>
        <v>0.30499999999999999</v>
      </c>
      <c r="P719" s="5">
        <f t="shared" si="67"/>
        <v>76</v>
      </c>
      <c r="Q719" t="str">
        <f t="shared" si="68"/>
        <v>technology</v>
      </c>
      <c r="R719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48" x14ac:dyDescent="0.2">
      <c r="A720">
        <v>718</v>
      </c>
      <c r="B720" s="2" t="s">
        <v>719</v>
      </c>
      <c r="C720" s="2" t="s">
        <v>4828</v>
      </c>
      <c r="D720" s="21">
        <v>12000</v>
      </c>
      <c r="E720" s="4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7">
        <f t="shared" si="66"/>
        <v>0.75</v>
      </c>
      <c r="P720" s="5">
        <f t="shared" si="67"/>
        <v>22</v>
      </c>
      <c r="Q720" t="str">
        <f t="shared" si="68"/>
        <v>technology</v>
      </c>
      <c r="R720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48" x14ac:dyDescent="0.2">
      <c r="A721">
        <v>719</v>
      </c>
      <c r="B721" s="2" t="s">
        <v>720</v>
      </c>
      <c r="C721" s="2" t="s">
        <v>4829</v>
      </c>
      <c r="D721" s="21">
        <v>15000</v>
      </c>
      <c r="E721" s="4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7">
        <f t="shared" si="66"/>
        <v>1.2933333333333332</v>
      </c>
      <c r="P721" s="5">
        <f t="shared" si="67"/>
        <v>19</v>
      </c>
      <c r="Q721" t="str">
        <f t="shared" si="68"/>
        <v>technology</v>
      </c>
      <c r="R721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48" x14ac:dyDescent="0.2">
      <c r="A722">
        <v>720</v>
      </c>
      <c r="B722" s="2" t="s">
        <v>721</v>
      </c>
      <c r="C722" s="2" t="s">
        <v>4830</v>
      </c>
      <c r="D722" s="21">
        <v>1900</v>
      </c>
      <c r="E722" s="4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7">
        <f t="shared" si="66"/>
        <v>143.94736842105263</v>
      </c>
      <c r="P722" s="5">
        <f t="shared" si="67"/>
        <v>66</v>
      </c>
      <c r="Q722" t="str">
        <f t="shared" si="68"/>
        <v>publishing</v>
      </c>
      <c r="R722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48" x14ac:dyDescent="0.2">
      <c r="A723">
        <v>721</v>
      </c>
      <c r="B723" s="2" t="s">
        <v>722</v>
      </c>
      <c r="C723" s="2" t="s">
        <v>4831</v>
      </c>
      <c r="D723" s="21">
        <v>8200</v>
      </c>
      <c r="E723" s="4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7">
        <f t="shared" si="66"/>
        <v>122.10975609756099</v>
      </c>
      <c r="P723" s="5">
        <f t="shared" si="67"/>
        <v>84</v>
      </c>
      <c r="Q723" t="str">
        <f t="shared" si="68"/>
        <v>publishing</v>
      </c>
      <c r="R723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48" x14ac:dyDescent="0.2">
      <c r="A724">
        <v>722</v>
      </c>
      <c r="B724" s="2" t="s">
        <v>723</v>
      </c>
      <c r="C724" s="2" t="s">
        <v>4832</v>
      </c>
      <c r="D724" s="21">
        <v>25000</v>
      </c>
      <c r="E724" s="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7">
        <f t="shared" si="66"/>
        <v>132.024</v>
      </c>
      <c r="P724" s="5">
        <f t="shared" si="67"/>
        <v>215</v>
      </c>
      <c r="Q724" t="str">
        <f t="shared" si="68"/>
        <v>publishing</v>
      </c>
      <c r="R724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32" x14ac:dyDescent="0.2">
      <c r="A725">
        <v>723</v>
      </c>
      <c r="B725" s="2" t="s">
        <v>724</v>
      </c>
      <c r="C725" s="2" t="s">
        <v>4833</v>
      </c>
      <c r="D725" s="21">
        <v>5000</v>
      </c>
      <c r="E725" s="4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7">
        <f t="shared" si="66"/>
        <v>109.38000000000001</v>
      </c>
      <c r="P725" s="5">
        <f t="shared" si="67"/>
        <v>54</v>
      </c>
      <c r="Q725" t="str">
        <f t="shared" si="68"/>
        <v>publishing</v>
      </c>
      <c r="R725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48" x14ac:dyDescent="0.2">
      <c r="A726">
        <v>724</v>
      </c>
      <c r="B726" s="2" t="s">
        <v>725</v>
      </c>
      <c r="C726" s="2" t="s">
        <v>4834</v>
      </c>
      <c r="D726" s="21">
        <v>7000</v>
      </c>
      <c r="E726" s="4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7">
        <f t="shared" si="66"/>
        <v>105.47157142857144</v>
      </c>
      <c r="P726" s="5">
        <f t="shared" si="67"/>
        <v>51</v>
      </c>
      <c r="Q726" t="str">
        <f t="shared" si="68"/>
        <v>publishing</v>
      </c>
      <c r="R726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48" x14ac:dyDescent="0.2">
      <c r="A727">
        <v>725</v>
      </c>
      <c r="B727" s="2" t="s">
        <v>726</v>
      </c>
      <c r="C727" s="2" t="s">
        <v>4835</v>
      </c>
      <c r="D727" s="21">
        <v>20000</v>
      </c>
      <c r="E727" s="4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7">
        <f t="shared" si="66"/>
        <v>100.35000000000001</v>
      </c>
      <c r="P727" s="5">
        <f t="shared" si="67"/>
        <v>143</v>
      </c>
      <c r="Q727" t="str">
        <f t="shared" si="68"/>
        <v>publishing</v>
      </c>
      <c r="R727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48" x14ac:dyDescent="0.2">
      <c r="A728">
        <v>726</v>
      </c>
      <c r="B728" s="2" t="s">
        <v>727</v>
      </c>
      <c r="C728" s="2" t="s">
        <v>4836</v>
      </c>
      <c r="D728" s="21">
        <v>2500</v>
      </c>
      <c r="E728" s="4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7">
        <f t="shared" si="66"/>
        <v>101.4</v>
      </c>
      <c r="P728" s="5">
        <f t="shared" si="67"/>
        <v>72</v>
      </c>
      <c r="Q728" t="str">
        <f t="shared" si="68"/>
        <v>publishing</v>
      </c>
      <c r="R728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48" x14ac:dyDescent="0.2">
      <c r="A729">
        <v>727</v>
      </c>
      <c r="B729" s="2" t="s">
        <v>728</v>
      </c>
      <c r="C729" s="2" t="s">
        <v>4837</v>
      </c>
      <c r="D729" s="21">
        <v>3500</v>
      </c>
      <c r="E729" s="4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7">
        <f t="shared" si="66"/>
        <v>155.51428571428571</v>
      </c>
      <c r="P729" s="5">
        <f t="shared" si="67"/>
        <v>36</v>
      </c>
      <c r="Q729" t="str">
        <f t="shared" si="68"/>
        <v>publishing</v>
      </c>
      <c r="R729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48" x14ac:dyDescent="0.2">
      <c r="A730">
        <v>728</v>
      </c>
      <c r="B730" s="2" t="s">
        <v>729</v>
      </c>
      <c r="C730" s="2" t="s">
        <v>4838</v>
      </c>
      <c r="D730" s="21">
        <v>7500</v>
      </c>
      <c r="E730" s="4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7">
        <f t="shared" si="66"/>
        <v>105.566</v>
      </c>
      <c r="P730" s="5">
        <f t="shared" si="67"/>
        <v>60</v>
      </c>
      <c r="Q730" t="str">
        <f t="shared" si="68"/>
        <v>publishing</v>
      </c>
      <c r="R730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48" x14ac:dyDescent="0.2">
      <c r="A731">
        <v>729</v>
      </c>
      <c r="B731" s="2" t="s">
        <v>730</v>
      </c>
      <c r="C731" s="2" t="s">
        <v>4839</v>
      </c>
      <c r="D731" s="21">
        <v>4000</v>
      </c>
      <c r="E731" s="4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7">
        <f t="shared" si="66"/>
        <v>130.65</v>
      </c>
      <c r="P731" s="5">
        <f t="shared" si="67"/>
        <v>43</v>
      </c>
      <c r="Q731" t="str">
        <f t="shared" si="68"/>
        <v>publishing</v>
      </c>
      <c r="R731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32" x14ac:dyDescent="0.2">
      <c r="A732">
        <v>730</v>
      </c>
      <c r="B732" s="2" t="s">
        <v>731</v>
      </c>
      <c r="C732" s="2" t="s">
        <v>4840</v>
      </c>
      <c r="D732" s="21">
        <v>20000</v>
      </c>
      <c r="E732" s="4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7">
        <f t="shared" si="66"/>
        <v>132.19</v>
      </c>
      <c r="P732" s="5">
        <f t="shared" si="67"/>
        <v>99</v>
      </c>
      <c r="Q732" t="str">
        <f t="shared" si="68"/>
        <v>publishing</v>
      </c>
      <c r="R732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48" x14ac:dyDescent="0.2">
      <c r="A733">
        <v>731</v>
      </c>
      <c r="B733" s="2" t="s">
        <v>732</v>
      </c>
      <c r="C733" s="2" t="s">
        <v>4841</v>
      </c>
      <c r="D733" s="21">
        <v>5000</v>
      </c>
      <c r="E733" s="4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7">
        <f t="shared" si="66"/>
        <v>126</v>
      </c>
      <c r="P733" s="5">
        <f t="shared" si="67"/>
        <v>88</v>
      </c>
      <c r="Q733" t="str">
        <f t="shared" si="68"/>
        <v>publishing</v>
      </c>
      <c r="R733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48" x14ac:dyDescent="0.2">
      <c r="A734">
        <v>732</v>
      </c>
      <c r="B734" s="2" t="s">
        <v>733</v>
      </c>
      <c r="C734" s="2" t="s">
        <v>4842</v>
      </c>
      <c r="D734" s="21">
        <v>40</v>
      </c>
      <c r="E734" s="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7">
        <f t="shared" si="66"/>
        <v>160</v>
      </c>
      <c r="P734" s="5">
        <f t="shared" si="67"/>
        <v>4</v>
      </c>
      <c r="Q734" t="str">
        <f t="shared" si="68"/>
        <v>publishing</v>
      </c>
      <c r="R734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48" x14ac:dyDescent="0.2">
      <c r="A735">
        <v>733</v>
      </c>
      <c r="B735" s="2" t="s">
        <v>734</v>
      </c>
      <c r="C735" s="2" t="s">
        <v>4843</v>
      </c>
      <c r="D735" s="21">
        <v>2500</v>
      </c>
      <c r="E735" s="4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7">
        <f t="shared" si="66"/>
        <v>120.48</v>
      </c>
      <c r="P735" s="5">
        <f t="shared" si="67"/>
        <v>17</v>
      </c>
      <c r="Q735" t="str">
        <f t="shared" si="68"/>
        <v>publishing</v>
      </c>
      <c r="R735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32" x14ac:dyDescent="0.2">
      <c r="A736">
        <v>734</v>
      </c>
      <c r="B736" s="2" t="s">
        <v>735</v>
      </c>
      <c r="C736" s="2" t="s">
        <v>4844</v>
      </c>
      <c r="D736" s="21">
        <v>8500</v>
      </c>
      <c r="E736" s="4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7">
        <f t="shared" si="66"/>
        <v>125.52941176470588</v>
      </c>
      <c r="P736" s="5">
        <f t="shared" si="67"/>
        <v>187</v>
      </c>
      <c r="Q736" t="str">
        <f t="shared" si="68"/>
        <v>publishing</v>
      </c>
      <c r="R736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48" x14ac:dyDescent="0.2">
      <c r="A737">
        <v>735</v>
      </c>
      <c r="B737" s="2" t="s">
        <v>736</v>
      </c>
      <c r="C737" s="2" t="s">
        <v>4845</v>
      </c>
      <c r="D737" s="21">
        <v>47000</v>
      </c>
      <c r="E737" s="4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7">
        <f t="shared" si="66"/>
        <v>114.40638297872341</v>
      </c>
      <c r="P737" s="5">
        <f t="shared" si="67"/>
        <v>234</v>
      </c>
      <c r="Q737" t="str">
        <f t="shared" si="68"/>
        <v>publishing</v>
      </c>
      <c r="R737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48" x14ac:dyDescent="0.2">
      <c r="A738">
        <v>736</v>
      </c>
      <c r="B738" s="2" t="s">
        <v>737</v>
      </c>
      <c r="C738" s="2" t="s">
        <v>4846</v>
      </c>
      <c r="D738" s="21">
        <v>3600</v>
      </c>
      <c r="E738" s="4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7">
        <f t="shared" si="66"/>
        <v>315.13888888888891</v>
      </c>
      <c r="P738" s="5">
        <f t="shared" si="67"/>
        <v>105</v>
      </c>
      <c r="Q738" t="str">
        <f t="shared" si="68"/>
        <v>publishing</v>
      </c>
      <c r="R738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48" x14ac:dyDescent="0.2">
      <c r="A739">
        <v>737</v>
      </c>
      <c r="B739" s="2" t="s">
        <v>738</v>
      </c>
      <c r="C739" s="2" t="s">
        <v>4847</v>
      </c>
      <c r="D739" s="21">
        <v>5000</v>
      </c>
      <c r="E739" s="4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7">
        <f t="shared" si="66"/>
        <v>122.39999999999999</v>
      </c>
      <c r="P739" s="5">
        <f t="shared" si="67"/>
        <v>56</v>
      </c>
      <c r="Q739" t="str">
        <f t="shared" si="68"/>
        <v>publishing</v>
      </c>
      <c r="R739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32" x14ac:dyDescent="0.2">
      <c r="A740">
        <v>738</v>
      </c>
      <c r="B740" s="2" t="s">
        <v>739</v>
      </c>
      <c r="C740" s="2" t="s">
        <v>4848</v>
      </c>
      <c r="D740" s="21">
        <v>1500</v>
      </c>
      <c r="E740" s="4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7">
        <f t="shared" si="66"/>
        <v>106.73333333333332</v>
      </c>
      <c r="P740" s="5">
        <f t="shared" si="67"/>
        <v>39</v>
      </c>
      <c r="Q740" t="str">
        <f t="shared" si="68"/>
        <v>publishing</v>
      </c>
      <c r="R740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48" x14ac:dyDescent="0.2">
      <c r="A741">
        <v>739</v>
      </c>
      <c r="B741" s="2" t="s">
        <v>740</v>
      </c>
      <c r="C741" s="2" t="s">
        <v>4849</v>
      </c>
      <c r="D741" s="21">
        <v>6000</v>
      </c>
      <c r="E741" s="4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7">
        <f t="shared" si="66"/>
        <v>158.33333333333331</v>
      </c>
      <c r="P741" s="5">
        <f t="shared" si="67"/>
        <v>68</v>
      </c>
      <c r="Q741" t="str">
        <f t="shared" si="68"/>
        <v>publishing</v>
      </c>
      <c r="R741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48" x14ac:dyDescent="0.2">
      <c r="A742">
        <v>740</v>
      </c>
      <c r="B742" s="2" t="s">
        <v>741</v>
      </c>
      <c r="C742" s="2" t="s">
        <v>4850</v>
      </c>
      <c r="D742" s="21">
        <v>3000</v>
      </c>
      <c r="E742" s="4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7">
        <f t="shared" si="66"/>
        <v>107.4</v>
      </c>
      <c r="P742" s="5">
        <f t="shared" si="67"/>
        <v>169</v>
      </c>
      <c r="Q742" t="str">
        <f t="shared" si="68"/>
        <v>publishing</v>
      </c>
      <c r="R742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32" x14ac:dyDescent="0.2">
      <c r="A743">
        <v>741</v>
      </c>
      <c r="B743" s="2" t="s">
        <v>742</v>
      </c>
      <c r="C743" s="2" t="s">
        <v>4851</v>
      </c>
      <c r="D743" s="21">
        <v>13000</v>
      </c>
      <c r="E743" s="4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7">
        <f t="shared" si="66"/>
        <v>102.25999999999999</v>
      </c>
      <c r="P743" s="5">
        <f t="shared" si="67"/>
        <v>141</v>
      </c>
      <c r="Q743" t="str">
        <f t="shared" si="68"/>
        <v>publishing</v>
      </c>
      <c r="R743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48" x14ac:dyDescent="0.2">
      <c r="A744">
        <v>742</v>
      </c>
      <c r="B744" s="2" t="s">
        <v>743</v>
      </c>
      <c r="C744" s="2" t="s">
        <v>4852</v>
      </c>
      <c r="D744" s="21">
        <v>1400</v>
      </c>
      <c r="E744" s="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7">
        <f t="shared" si="66"/>
        <v>110.71428571428572</v>
      </c>
      <c r="P744" s="5">
        <f t="shared" si="67"/>
        <v>67</v>
      </c>
      <c r="Q744" t="str">
        <f t="shared" si="68"/>
        <v>publishing</v>
      </c>
      <c r="R744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48" x14ac:dyDescent="0.2">
      <c r="A745">
        <v>743</v>
      </c>
      <c r="B745" s="2" t="s">
        <v>744</v>
      </c>
      <c r="C745" s="2" t="s">
        <v>4853</v>
      </c>
      <c r="D745" s="21">
        <v>550</v>
      </c>
      <c r="E745" s="4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7">
        <f t="shared" si="66"/>
        <v>148</v>
      </c>
      <c r="P745" s="5">
        <f t="shared" si="67"/>
        <v>54</v>
      </c>
      <c r="Q745" t="str">
        <f t="shared" si="68"/>
        <v>publishing</v>
      </c>
      <c r="R745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32" x14ac:dyDescent="0.2">
      <c r="A746">
        <v>744</v>
      </c>
      <c r="B746" s="2" t="s">
        <v>745</v>
      </c>
      <c r="C746" s="2" t="s">
        <v>4854</v>
      </c>
      <c r="D746" s="21">
        <v>5000</v>
      </c>
      <c r="E746" s="4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7">
        <f t="shared" si="66"/>
        <v>102.32000000000001</v>
      </c>
      <c r="P746" s="5">
        <f t="shared" si="67"/>
        <v>82</v>
      </c>
      <c r="Q746" t="str">
        <f t="shared" si="68"/>
        <v>publishing</v>
      </c>
      <c r="R746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48" x14ac:dyDescent="0.2">
      <c r="A747">
        <v>745</v>
      </c>
      <c r="B747" s="2" t="s">
        <v>746</v>
      </c>
      <c r="C747" s="2" t="s">
        <v>4855</v>
      </c>
      <c r="D747" s="21">
        <v>2220</v>
      </c>
      <c r="E747" s="4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7">
        <f t="shared" si="66"/>
        <v>179.09909909909908</v>
      </c>
      <c r="P747" s="5">
        <f t="shared" si="67"/>
        <v>53</v>
      </c>
      <c r="Q747" t="str">
        <f t="shared" si="68"/>
        <v>publishing</v>
      </c>
      <c r="R747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16" x14ac:dyDescent="0.2">
      <c r="A748">
        <v>746</v>
      </c>
      <c r="B748" s="2" t="s">
        <v>747</v>
      </c>
      <c r="C748" s="2" t="s">
        <v>4856</v>
      </c>
      <c r="D748" s="21">
        <v>2987</v>
      </c>
      <c r="E748" s="4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7">
        <f t="shared" si="66"/>
        <v>111.08135252761969</v>
      </c>
      <c r="P748" s="5">
        <f t="shared" si="67"/>
        <v>34</v>
      </c>
      <c r="Q748" t="str">
        <f t="shared" si="68"/>
        <v>publishing</v>
      </c>
      <c r="R748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48" x14ac:dyDescent="0.2">
      <c r="A749">
        <v>747</v>
      </c>
      <c r="B749" s="2" t="s">
        <v>748</v>
      </c>
      <c r="C749" s="2" t="s">
        <v>4857</v>
      </c>
      <c r="D749" s="21">
        <v>7000</v>
      </c>
      <c r="E749" s="4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7">
        <f t="shared" si="66"/>
        <v>100.04285714285714</v>
      </c>
      <c r="P749" s="5">
        <f t="shared" si="67"/>
        <v>127</v>
      </c>
      <c r="Q749" t="str">
        <f t="shared" si="68"/>
        <v>publishing</v>
      </c>
      <c r="R749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48" x14ac:dyDescent="0.2">
      <c r="A750">
        <v>748</v>
      </c>
      <c r="B750" s="2" t="s">
        <v>749</v>
      </c>
      <c r="C750" s="2" t="s">
        <v>4858</v>
      </c>
      <c r="D750" s="21">
        <v>2000</v>
      </c>
      <c r="E750" s="4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7">
        <f t="shared" si="66"/>
        <v>100.25</v>
      </c>
      <c r="P750" s="5">
        <f t="shared" si="67"/>
        <v>45</v>
      </c>
      <c r="Q750" t="str">
        <f t="shared" si="68"/>
        <v>publishing</v>
      </c>
      <c r="R750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48" x14ac:dyDescent="0.2">
      <c r="A751">
        <v>749</v>
      </c>
      <c r="B751" s="2" t="s">
        <v>750</v>
      </c>
      <c r="C751" s="2" t="s">
        <v>4859</v>
      </c>
      <c r="D751" s="21">
        <v>10000</v>
      </c>
      <c r="E751" s="4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7">
        <f t="shared" si="66"/>
        <v>105.56</v>
      </c>
      <c r="P751" s="5">
        <f t="shared" si="67"/>
        <v>95</v>
      </c>
      <c r="Q751" t="str">
        <f t="shared" si="68"/>
        <v>publishing</v>
      </c>
      <c r="R751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48" x14ac:dyDescent="0.2">
      <c r="A752">
        <v>750</v>
      </c>
      <c r="B752" s="2" t="s">
        <v>751</v>
      </c>
      <c r="C752" s="2" t="s">
        <v>4860</v>
      </c>
      <c r="D752" s="21">
        <v>4444</v>
      </c>
      <c r="E752" s="4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7">
        <f t="shared" si="66"/>
        <v>102.58775877587757</v>
      </c>
      <c r="P752" s="5">
        <f t="shared" si="67"/>
        <v>77</v>
      </c>
      <c r="Q752" t="str">
        <f t="shared" si="68"/>
        <v>publishing</v>
      </c>
      <c r="R752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48" x14ac:dyDescent="0.2">
      <c r="A753">
        <v>751</v>
      </c>
      <c r="B753" s="2" t="s">
        <v>752</v>
      </c>
      <c r="C753" s="2" t="s">
        <v>4861</v>
      </c>
      <c r="D753" s="21">
        <v>3000</v>
      </c>
      <c r="E753" s="4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7">
        <f t="shared" si="66"/>
        <v>118.5</v>
      </c>
      <c r="P753" s="5">
        <f t="shared" si="67"/>
        <v>57</v>
      </c>
      <c r="Q753" t="str">
        <f t="shared" si="68"/>
        <v>publishing</v>
      </c>
      <c r="R753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48" x14ac:dyDescent="0.2">
      <c r="A754">
        <v>752</v>
      </c>
      <c r="B754" s="2" t="s">
        <v>753</v>
      </c>
      <c r="C754" s="2" t="s">
        <v>4862</v>
      </c>
      <c r="D754" s="21">
        <v>5000</v>
      </c>
      <c r="E754" s="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7">
        <f t="shared" si="66"/>
        <v>111.7</v>
      </c>
      <c r="P754" s="5">
        <f t="shared" si="67"/>
        <v>53</v>
      </c>
      <c r="Q754" t="str">
        <f t="shared" si="68"/>
        <v>publishing</v>
      </c>
      <c r="R754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48" x14ac:dyDescent="0.2">
      <c r="A755">
        <v>753</v>
      </c>
      <c r="B755" s="2" t="s">
        <v>754</v>
      </c>
      <c r="C755" s="2" t="s">
        <v>4863</v>
      </c>
      <c r="D755" s="21">
        <v>10000</v>
      </c>
      <c r="E755" s="4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7">
        <f t="shared" si="66"/>
        <v>128</v>
      </c>
      <c r="P755" s="5">
        <f t="shared" si="67"/>
        <v>492</v>
      </c>
      <c r="Q755" t="str">
        <f t="shared" si="68"/>
        <v>publishing</v>
      </c>
      <c r="R755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48" x14ac:dyDescent="0.2">
      <c r="A756">
        <v>754</v>
      </c>
      <c r="B756" s="2" t="s">
        <v>755</v>
      </c>
      <c r="C756" s="2" t="s">
        <v>4864</v>
      </c>
      <c r="D756" s="21">
        <v>2000</v>
      </c>
      <c r="E756" s="4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7">
        <f t="shared" si="66"/>
        <v>103.75000000000001</v>
      </c>
      <c r="P756" s="5">
        <f t="shared" si="67"/>
        <v>42</v>
      </c>
      <c r="Q756" t="str">
        <f t="shared" si="68"/>
        <v>publishing</v>
      </c>
      <c r="R756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48" x14ac:dyDescent="0.2">
      <c r="A757">
        <v>755</v>
      </c>
      <c r="B757" s="2" t="s">
        <v>756</v>
      </c>
      <c r="C757" s="2" t="s">
        <v>4865</v>
      </c>
      <c r="D757" s="21">
        <v>2500</v>
      </c>
      <c r="E757" s="4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7">
        <f t="shared" si="66"/>
        <v>101.9076</v>
      </c>
      <c r="P757" s="5">
        <f t="shared" si="67"/>
        <v>37</v>
      </c>
      <c r="Q757" t="str">
        <f t="shared" si="68"/>
        <v>publishing</v>
      </c>
      <c r="R757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48" x14ac:dyDescent="0.2">
      <c r="A758">
        <v>756</v>
      </c>
      <c r="B758" s="2" t="s">
        <v>757</v>
      </c>
      <c r="C758" s="2" t="s">
        <v>4866</v>
      </c>
      <c r="D758" s="21">
        <v>700</v>
      </c>
      <c r="E758" s="4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7">
        <f t="shared" si="66"/>
        <v>117.71428571428571</v>
      </c>
      <c r="P758" s="5">
        <f t="shared" si="67"/>
        <v>37</v>
      </c>
      <c r="Q758" t="str">
        <f t="shared" si="68"/>
        <v>publishing</v>
      </c>
      <c r="R758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48" x14ac:dyDescent="0.2">
      <c r="A759">
        <v>757</v>
      </c>
      <c r="B759" s="2" t="s">
        <v>758</v>
      </c>
      <c r="C759" s="2" t="s">
        <v>4867</v>
      </c>
      <c r="D759" s="21">
        <v>250</v>
      </c>
      <c r="E759" s="4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7">
        <f t="shared" si="66"/>
        <v>238</v>
      </c>
      <c r="P759" s="5">
        <f t="shared" si="67"/>
        <v>33</v>
      </c>
      <c r="Q759" t="str">
        <f t="shared" si="68"/>
        <v>publishing</v>
      </c>
      <c r="R759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32" x14ac:dyDescent="0.2">
      <c r="A760">
        <v>758</v>
      </c>
      <c r="B760" s="2" t="s">
        <v>759</v>
      </c>
      <c r="C760" s="2" t="s">
        <v>4868</v>
      </c>
      <c r="D760" s="21">
        <v>2500</v>
      </c>
      <c r="E760" s="4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7">
        <f t="shared" si="66"/>
        <v>102</v>
      </c>
      <c r="P760" s="5">
        <f t="shared" si="67"/>
        <v>134</v>
      </c>
      <c r="Q760" t="str">
        <f t="shared" si="68"/>
        <v>publishing</v>
      </c>
      <c r="R760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48" x14ac:dyDescent="0.2">
      <c r="A761">
        <v>759</v>
      </c>
      <c r="B761" s="2" t="s">
        <v>760</v>
      </c>
      <c r="C761" s="2" t="s">
        <v>4869</v>
      </c>
      <c r="D761" s="21">
        <v>5000</v>
      </c>
      <c r="E761" s="4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7">
        <f t="shared" si="66"/>
        <v>101.92000000000002</v>
      </c>
      <c r="P761" s="5">
        <f t="shared" si="67"/>
        <v>51</v>
      </c>
      <c r="Q761" t="str">
        <f t="shared" si="68"/>
        <v>publishing</v>
      </c>
      <c r="R761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48" x14ac:dyDescent="0.2">
      <c r="A762">
        <v>760</v>
      </c>
      <c r="B762" s="2" t="s">
        <v>761</v>
      </c>
      <c r="C762" s="2" t="s">
        <v>4870</v>
      </c>
      <c r="D762" s="21">
        <v>2200</v>
      </c>
      <c r="E762" s="4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7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48" x14ac:dyDescent="0.2">
      <c r="A763">
        <v>761</v>
      </c>
      <c r="B763" s="2" t="s">
        <v>762</v>
      </c>
      <c r="C763" s="2" t="s">
        <v>4871</v>
      </c>
      <c r="D763" s="21">
        <v>5000</v>
      </c>
      <c r="E763" s="4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7">
        <f t="shared" si="66"/>
        <v>4.7</v>
      </c>
      <c r="P763" s="5">
        <f t="shared" si="67"/>
        <v>39</v>
      </c>
      <c r="Q763" t="str">
        <f t="shared" si="68"/>
        <v>publishing</v>
      </c>
      <c r="R763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48" x14ac:dyDescent="0.2">
      <c r="A764">
        <v>762</v>
      </c>
      <c r="B764" s="2" t="s">
        <v>763</v>
      </c>
      <c r="C764" s="2" t="s">
        <v>4872</v>
      </c>
      <c r="D764" s="21">
        <v>3500</v>
      </c>
      <c r="E764" s="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7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48" x14ac:dyDescent="0.2">
      <c r="A765">
        <v>763</v>
      </c>
      <c r="B765" s="2" t="s">
        <v>764</v>
      </c>
      <c r="C765" s="2" t="s">
        <v>4873</v>
      </c>
      <c r="D765" s="21">
        <v>4290</v>
      </c>
      <c r="E765" s="4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7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48" x14ac:dyDescent="0.2">
      <c r="A766">
        <v>764</v>
      </c>
      <c r="B766" s="2" t="s">
        <v>765</v>
      </c>
      <c r="C766" s="2" t="s">
        <v>4874</v>
      </c>
      <c r="D766" s="21">
        <v>5000</v>
      </c>
      <c r="E766" s="4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7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48" x14ac:dyDescent="0.2">
      <c r="A767">
        <v>765</v>
      </c>
      <c r="B767" s="2" t="s">
        <v>766</v>
      </c>
      <c r="C767" s="2" t="s">
        <v>4875</v>
      </c>
      <c r="D767" s="21">
        <v>7000</v>
      </c>
      <c r="E767" s="4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7">
        <f t="shared" si="66"/>
        <v>36.014285714285712</v>
      </c>
      <c r="P767" s="5">
        <f t="shared" si="67"/>
        <v>57</v>
      </c>
      <c r="Q767" t="str">
        <f t="shared" si="68"/>
        <v>publishing</v>
      </c>
      <c r="R767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48" x14ac:dyDescent="0.2">
      <c r="A768">
        <v>766</v>
      </c>
      <c r="B768" s="2" t="s">
        <v>767</v>
      </c>
      <c r="C768" s="2" t="s">
        <v>4876</v>
      </c>
      <c r="D768" s="21">
        <v>4000</v>
      </c>
      <c r="E768" s="4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7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64" x14ac:dyDescent="0.2">
      <c r="A769">
        <v>767</v>
      </c>
      <c r="B769" s="2" t="s">
        <v>768</v>
      </c>
      <c r="C769" s="2" t="s">
        <v>4877</v>
      </c>
      <c r="D769" s="21">
        <v>5000</v>
      </c>
      <c r="E769" s="4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7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48" x14ac:dyDescent="0.2">
      <c r="A770">
        <v>768</v>
      </c>
      <c r="B770" s="2" t="s">
        <v>769</v>
      </c>
      <c r="C770" s="2" t="s">
        <v>4878</v>
      </c>
      <c r="D770" s="21">
        <v>2500</v>
      </c>
      <c r="E770" s="4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7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48" x14ac:dyDescent="0.2">
      <c r="A771">
        <v>769</v>
      </c>
      <c r="B771" s="2" t="s">
        <v>770</v>
      </c>
      <c r="C771" s="2" t="s">
        <v>4879</v>
      </c>
      <c r="D771" s="21">
        <v>4000</v>
      </c>
      <c r="E771" s="4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7">
        <f t="shared" ref="O771:O834" si="72">(E771/D771)*100</f>
        <v>41.4</v>
      </c>
      <c r="P771" s="5">
        <f t="shared" ref="P771:P834" si="73">IF(E771, QUOTIENT(E771,L771),0)</f>
        <v>31</v>
      </c>
      <c r="Q771" t="str">
        <f t="shared" ref="Q771:Q834" si="74">LEFT(N771,FIND("/",N771,1)-1)</f>
        <v>publishing</v>
      </c>
      <c r="R771" t="str">
        <f t="shared" ref="R771:R834" si="75">RIGHT(N771,LEN(N771)-FIND("/",N771,1))</f>
        <v>fiction</v>
      </c>
      <c r="S771" s="15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48" x14ac:dyDescent="0.2">
      <c r="A772">
        <v>770</v>
      </c>
      <c r="B772" s="2" t="s">
        <v>771</v>
      </c>
      <c r="C772" s="2" t="s">
        <v>4880</v>
      </c>
      <c r="D772" s="21">
        <v>17500</v>
      </c>
      <c r="E772" s="4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7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48" x14ac:dyDescent="0.2">
      <c r="A773">
        <v>771</v>
      </c>
      <c r="B773" s="2" t="s">
        <v>772</v>
      </c>
      <c r="C773" s="2" t="s">
        <v>4881</v>
      </c>
      <c r="D773" s="21">
        <v>38000</v>
      </c>
      <c r="E773" s="4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7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64" x14ac:dyDescent="0.2">
      <c r="A774">
        <v>772</v>
      </c>
      <c r="B774" s="2" t="s">
        <v>773</v>
      </c>
      <c r="C774" s="2" t="s">
        <v>4882</v>
      </c>
      <c r="D774" s="21">
        <v>1500</v>
      </c>
      <c r="E774" s="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7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48" x14ac:dyDescent="0.2">
      <c r="A775">
        <v>773</v>
      </c>
      <c r="B775" s="2" t="s">
        <v>774</v>
      </c>
      <c r="C775" s="2" t="s">
        <v>4883</v>
      </c>
      <c r="D775" s="21">
        <v>3759</v>
      </c>
      <c r="E775" s="4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7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48" x14ac:dyDescent="0.2">
      <c r="A776">
        <v>774</v>
      </c>
      <c r="B776" s="2" t="s">
        <v>775</v>
      </c>
      <c r="C776" s="2" t="s">
        <v>4884</v>
      </c>
      <c r="D776" s="21">
        <v>500</v>
      </c>
      <c r="E776" s="4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7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48" x14ac:dyDescent="0.2">
      <c r="A777">
        <v>775</v>
      </c>
      <c r="B777" s="2" t="s">
        <v>776</v>
      </c>
      <c r="C777" s="2" t="s">
        <v>4885</v>
      </c>
      <c r="D777" s="21">
        <v>10000</v>
      </c>
      <c r="E777" s="4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7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48" x14ac:dyDescent="0.2">
      <c r="A778">
        <v>776</v>
      </c>
      <c r="B778" s="2" t="s">
        <v>777</v>
      </c>
      <c r="C778" s="2" t="s">
        <v>4886</v>
      </c>
      <c r="D778" s="21">
        <v>7000</v>
      </c>
      <c r="E778" s="4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7">
        <f t="shared" si="72"/>
        <v>51.4</v>
      </c>
      <c r="P778" s="5">
        <f t="shared" si="73"/>
        <v>63</v>
      </c>
      <c r="Q778" t="str">
        <f t="shared" si="74"/>
        <v>publishing</v>
      </c>
      <c r="R778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48" x14ac:dyDescent="0.2">
      <c r="A779">
        <v>777</v>
      </c>
      <c r="B779" s="2" t="s">
        <v>778</v>
      </c>
      <c r="C779" s="2" t="s">
        <v>4887</v>
      </c>
      <c r="D779" s="21">
        <v>3000</v>
      </c>
      <c r="E779" s="4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7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48" x14ac:dyDescent="0.2">
      <c r="A780">
        <v>778</v>
      </c>
      <c r="B780" s="2" t="s">
        <v>779</v>
      </c>
      <c r="C780" s="2" t="s">
        <v>4888</v>
      </c>
      <c r="D780" s="21">
        <v>500</v>
      </c>
      <c r="E780" s="4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7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48" x14ac:dyDescent="0.2">
      <c r="A781">
        <v>779</v>
      </c>
      <c r="B781" s="2" t="s">
        <v>780</v>
      </c>
      <c r="C781" s="2" t="s">
        <v>4889</v>
      </c>
      <c r="D781" s="21">
        <v>15000</v>
      </c>
      <c r="E781" s="4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7">
        <f t="shared" si="72"/>
        <v>2.666666666666667</v>
      </c>
      <c r="P781" s="5">
        <f t="shared" si="73"/>
        <v>66</v>
      </c>
      <c r="Q781" t="str">
        <f t="shared" si="74"/>
        <v>publishing</v>
      </c>
      <c r="R781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32" x14ac:dyDescent="0.2">
      <c r="A782">
        <v>780</v>
      </c>
      <c r="B782" s="2" t="s">
        <v>781</v>
      </c>
      <c r="C782" s="2" t="s">
        <v>4890</v>
      </c>
      <c r="D782" s="21">
        <v>1000</v>
      </c>
      <c r="E782" s="4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7">
        <f t="shared" si="72"/>
        <v>104</v>
      </c>
      <c r="P782" s="5">
        <f t="shared" si="73"/>
        <v>38</v>
      </c>
      <c r="Q782" t="str">
        <f t="shared" si="74"/>
        <v>music</v>
      </c>
      <c r="R782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48" x14ac:dyDescent="0.2">
      <c r="A783">
        <v>781</v>
      </c>
      <c r="B783" s="2" t="s">
        <v>782</v>
      </c>
      <c r="C783" s="2" t="s">
        <v>4891</v>
      </c>
      <c r="D783" s="21">
        <v>800</v>
      </c>
      <c r="E783" s="4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7">
        <f t="shared" si="72"/>
        <v>133.15375</v>
      </c>
      <c r="P783" s="5">
        <f t="shared" si="73"/>
        <v>42</v>
      </c>
      <c r="Q783" t="str">
        <f t="shared" si="74"/>
        <v>music</v>
      </c>
      <c r="R783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48" x14ac:dyDescent="0.2">
      <c r="A784">
        <v>782</v>
      </c>
      <c r="B784" s="2" t="s">
        <v>783</v>
      </c>
      <c r="C784" s="2" t="s">
        <v>4892</v>
      </c>
      <c r="D784" s="21">
        <v>700</v>
      </c>
      <c r="E784" s="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7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48" x14ac:dyDescent="0.2">
      <c r="A785">
        <v>783</v>
      </c>
      <c r="B785" s="2" t="s">
        <v>784</v>
      </c>
      <c r="C785" s="2" t="s">
        <v>4893</v>
      </c>
      <c r="D785" s="21">
        <v>1500</v>
      </c>
      <c r="E785" s="4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7">
        <f t="shared" si="72"/>
        <v>148.13333333333333</v>
      </c>
      <c r="P785" s="5">
        <f t="shared" si="73"/>
        <v>63</v>
      </c>
      <c r="Q785" t="str">
        <f t="shared" si="74"/>
        <v>music</v>
      </c>
      <c r="R785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48" x14ac:dyDescent="0.2">
      <c r="A786">
        <v>784</v>
      </c>
      <c r="B786" s="2" t="s">
        <v>785</v>
      </c>
      <c r="C786" s="2" t="s">
        <v>4894</v>
      </c>
      <c r="D786" s="21">
        <v>1000</v>
      </c>
      <c r="E786" s="4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7">
        <f t="shared" si="72"/>
        <v>102.49999999999999</v>
      </c>
      <c r="P786" s="5">
        <f t="shared" si="73"/>
        <v>102</v>
      </c>
      <c r="Q786" t="str">
        <f t="shared" si="74"/>
        <v>music</v>
      </c>
      <c r="R786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48" x14ac:dyDescent="0.2">
      <c r="A787">
        <v>785</v>
      </c>
      <c r="B787" s="2" t="s">
        <v>786</v>
      </c>
      <c r="C787" s="2" t="s">
        <v>4895</v>
      </c>
      <c r="D787" s="21">
        <v>500</v>
      </c>
      <c r="E787" s="4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7">
        <f t="shared" si="72"/>
        <v>180.62799999999999</v>
      </c>
      <c r="P787" s="5">
        <f t="shared" si="73"/>
        <v>31</v>
      </c>
      <c r="Q787" t="str">
        <f t="shared" si="74"/>
        <v>music</v>
      </c>
      <c r="R787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48" x14ac:dyDescent="0.2">
      <c r="A788">
        <v>786</v>
      </c>
      <c r="B788" s="2" t="s">
        <v>787</v>
      </c>
      <c r="C788" s="2" t="s">
        <v>4896</v>
      </c>
      <c r="D788" s="21">
        <v>5000</v>
      </c>
      <c r="E788" s="4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7">
        <f t="shared" si="72"/>
        <v>142.79999999999998</v>
      </c>
      <c r="P788" s="5">
        <f t="shared" si="73"/>
        <v>162</v>
      </c>
      <c r="Q788" t="str">
        <f t="shared" si="74"/>
        <v>music</v>
      </c>
      <c r="R788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48" x14ac:dyDescent="0.2">
      <c r="A789">
        <v>787</v>
      </c>
      <c r="B789" s="2" t="s">
        <v>788</v>
      </c>
      <c r="C789" s="2" t="s">
        <v>4897</v>
      </c>
      <c r="D789" s="21">
        <v>1200</v>
      </c>
      <c r="E789" s="4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7">
        <f t="shared" si="72"/>
        <v>114.16666666666666</v>
      </c>
      <c r="P789" s="5">
        <f t="shared" si="73"/>
        <v>80</v>
      </c>
      <c r="Q789" t="str">
        <f t="shared" si="74"/>
        <v>music</v>
      </c>
      <c r="R789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48" x14ac:dyDescent="0.2">
      <c r="A790">
        <v>788</v>
      </c>
      <c r="B790" s="2" t="s">
        <v>789</v>
      </c>
      <c r="C790" s="2" t="s">
        <v>4898</v>
      </c>
      <c r="D790" s="21">
        <v>1000</v>
      </c>
      <c r="E790" s="4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7">
        <f t="shared" si="72"/>
        <v>203.505</v>
      </c>
      <c r="P790" s="5">
        <f t="shared" si="73"/>
        <v>59</v>
      </c>
      <c r="Q790" t="str">
        <f t="shared" si="74"/>
        <v>music</v>
      </c>
      <c r="R790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48" x14ac:dyDescent="0.2">
      <c r="A791">
        <v>789</v>
      </c>
      <c r="B791" s="2" t="s">
        <v>790</v>
      </c>
      <c r="C791" s="2" t="s">
        <v>4899</v>
      </c>
      <c r="D791" s="21">
        <v>1700</v>
      </c>
      <c r="E791" s="4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7">
        <f t="shared" si="72"/>
        <v>109.41176470588236</v>
      </c>
      <c r="P791" s="5">
        <f t="shared" si="73"/>
        <v>132</v>
      </c>
      <c r="Q791" t="str">
        <f t="shared" si="74"/>
        <v>music</v>
      </c>
      <c r="R791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48" x14ac:dyDescent="0.2">
      <c r="A792">
        <v>790</v>
      </c>
      <c r="B792" s="2" t="s">
        <v>791</v>
      </c>
      <c r="C792" s="2" t="s">
        <v>4900</v>
      </c>
      <c r="D792" s="21">
        <v>10000</v>
      </c>
      <c r="E792" s="4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7">
        <f t="shared" si="72"/>
        <v>144.37459999999999</v>
      </c>
      <c r="P792" s="5">
        <f t="shared" si="73"/>
        <v>92</v>
      </c>
      <c r="Q792" t="str">
        <f t="shared" si="74"/>
        <v>music</v>
      </c>
      <c r="R792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48" x14ac:dyDescent="0.2">
      <c r="A793">
        <v>791</v>
      </c>
      <c r="B793" s="2" t="s">
        <v>792</v>
      </c>
      <c r="C793" s="2" t="s">
        <v>4901</v>
      </c>
      <c r="D793" s="21">
        <v>7500</v>
      </c>
      <c r="E793" s="4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7">
        <f t="shared" si="72"/>
        <v>103.86666666666666</v>
      </c>
      <c r="P793" s="5">
        <f t="shared" si="73"/>
        <v>60</v>
      </c>
      <c r="Q793" t="str">
        <f t="shared" si="74"/>
        <v>music</v>
      </c>
      <c r="R793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32" x14ac:dyDescent="0.2">
      <c r="A794">
        <v>792</v>
      </c>
      <c r="B794" s="2" t="s">
        <v>793</v>
      </c>
      <c r="C794" s="2" t="s">
        <v>4902</v>
      </c>
      <c r="D794" s="21">
        <v>2500</v>
      </c>
      <c r="E794" s="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7">
        <f t="shared" si="72"/>
        <v>100.44440000000002</v>
      </c>
      <c r="P794" s="5">
        <f t="shared" si="73"/>
        <v>41</v>
      </c>
      <c r="Q794" t="str">
        <f t="shared" si="74"/>
        <v>music</v>
      </c>
      <c r="R794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48" x14ac:dyDescent="0.2">
      <c r="A795">
        <v>793</v>
      </c>
      <c r="B795" s="2" t="s">
        <v>794</v>
      </c>
      <c r="C795" s="2" t="s">
        <v>4903</v>
      </c>
      <c r="D795" s="21">
        <v>2750</v>
      </c>
      <c r="E795" s="4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7">
        <f t="shared" si="72"/>
        <v>102.77927272727271</v>
      </c>
      <c r="P795" s="5">
        <f t="shared" si="73"/>
        <v>88</v>
      </c>
      <c r="Q795" t="str">
        <f t="shared" si="74"/>
        <v>music</v>
      </c>
      <c r="R795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48" x14ac:dyDescent="0.2">
      <c r="A796">
        <v>794</v>
      </c>
      <c r="B796" s="2" t="s">
        <v>795</v>
      </c>
      <c r="C796" s="2" t="s">
        <v>4904</v>
      </c>
      <c r="D796" s="21">
        <v>8000</v>
      </c>
      <c r="E796" s="4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7">
        <f t="shared" si="72"/>
        <v>105.31250000000001</v>
      </c>
      <c r="P796" s="5">
        <f t="shared" si="73"/>
        <v>158</v>
      </c>
      <c r="Q796" t="str">
        <f t="shared" si="74"/>
        <v>music</v>
      </c>
      <c r="R796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48" x14ac:dyDescent="0.2">
      <c r="A797">
        <v>795</v>
      </c>
      <c r="B797" s="2" t="s">
        <v>796</v>
      </c>
      <c r="C797" s="2" t="s">
        <v>4905</v>
      </c>
      <c r="D797" s="21">
        <v>14000</v>
      </c>
      <c r="E797" s="4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7">
        <f t="shared" si="72"/>
        <v>111.78571428571429</v>
      </c>
      <c r="P797" s="5">
        <f t="shared" si="73"/>
        <v>85</v>
      </c>
      <c r="Q797" t="str">
        <f t="shared" si="74"/>
        <v>music</v>
      </c>
      <c r="R797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64" x14ac:dyDescent="0.2">
      <c r="A798">
        <v>796</v>
      </c>
      <c r="B798" s="2" t="s">
        <v>797</v>
      </c>
      <c r="C798" s="2" t="s">
        <v>4906</v>
      </c>
      <c r="D798" s="21">
        <v>10000</v>
      </c>
      <c r="E798" s="4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7">
        <f t="shared" si="72"/>
        <v>101.35000000000001</v>
      </c>
      <c r="P798" s="5">
        <f t="shared" si="73"/>
        <v>112</v>
      </c>
      <c r="Q798" t="str">
        <f t="shared" si="74"/>
        <v>music</v>
      </c>
      <c r="R798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48" x14ac:dyDescent="0.2">
      <c r="A799">
        <v>797</v>
      </c>
      <c r="B799" s="2" t="s">
        <v>798</v>
      </c>
      <c r="C799" s="2" t="s">
        <v>4907</v>
      </c>
      <c r="D799" s="21">
        <v>3000</v>
      </c>
      <c r="E799" s="4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7">
        <f t="shared" si="72"/>
        <v>107.53333333333333</v>
      </c>
      <c r="P799" s="5">
        <f t="shared" si="73"/>
        <v>45</v>
      </c>
      <c r="Q799" t="str">
        <f t="shared" si="74"/>
        <v>music</v>
      </c>
      <c r="R799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48" x14ac:dyDescent="0.2">
      <c r="A800">
        <v>798</v>
      </c>
      <c r="B800" s="2" t="s">
        <v>799</v>
      </c>
      <c r="C800" s="2" t="s">
        <v>4908</v>
      </c>
      <c r="D800" s="21">
        <v>3500</v>
      </c>
      <c r="E800" s="4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7">
        <f t="shared" si="72"/>
        <v>114.88571428571429</v>
      </c>
      <c r="P800" s="5">
        <f t="shared" si="73"/>
        <v>46</v>
      </c>
      <c r="Q800" t="str">
        <f t="shared" si="74"/>
        <v>music</v>
      </c>
      <c r="R800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48" x14ac:dyDescent="0.2">
      <c r="A801">
        <v>799</v>
      </c>
      <c r="B801" s="2" t="s">
        <v>800</v>
      </c>
      <c r="C801" s="2" t="s">
        <v>4909</v>
      </c>
      <c r="D801" s="21">
        <v>5000</v>
      </c>
      <c r="E801" s="4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7">
        <f t="shared" si="72"/>
        <v>100.02</v>
      </c>
      <c r="P801" s="5">
        <f t="shared" si="73"/>
        <v>178</v>
      </c>
      <c r="Q801" t="str">
        <f t="shared" si="74"/>
        <v>music</v>
      </c>
      <c r="R801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48" x14ac:dyDescent="0.2">
      <c r="A802">
        <v>800</v>
      </c>
      <c r="B802" s="2" t="s">
        <v>801</v>
      </c>
      <c r="C802" s="2" t="s">
        <v>4910</v>
      </c>
      <c r="D802" s="21">
        <v>1500</v>
      </c>
      <c r="E802" s="4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7">
        <f t="shared" si="72"/>
        <v>152.13333333333335</v>
      </c>
      <c r="P802" s="5">
        <f t="shared" si="73"/>
        <v>40</v>
      </c>
      <c r="Q802" t="str">
        <f t="shared" si="74"/>
        <v>music</v>
      </c>
      <c r="R802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48" x14ac:dyDescent="0.2">
      <c r="A803">
        <v>801</v>
      </c>
      <c r="B803" s="2" t="s">
        <v>802</v>
      </c>
      <c r="C803" s="2" t="s">
        <v>4911</v>
      </c>
      <c r="D803" s="21">
        <v>2000</v>
      </c>
      <c r="E803" s="4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7">
        <f t="shared" si="72"/>
        <v>111.52149999999999</v>
      </c>
      <c r="P803" s="5">
        <f t="shared" si="73"/>
        <v>43</v>
      </c>
      <c r="Q803" t="str">
        <f t="shared" si="74"/>
        <v>music</v>
      </c>
      <c r="R803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48" x14ac:dyDescent="0.2">
      <c r="A804">
        <v>802</v>
      </c>
      <c r="B804" s="2" t="s">
        <v>803</v>
      </c>
      <c r="C804" s="2" t="s">
        <v>4912</v>
      </c>
      <c r="D804" s="21">
        <v>6000</v>
      </c>
      <c r="E804" s="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7">
        <f t="shared" si="72"/>
        <v>101.33333333333334</v>
      </c>
      <c r="P804" s="5">
        <f t="shared" si="73"/>
        <v>81</v>
      </c>
      <c r="Q804" t="str">
        <f t="shared" si="74"/>
        <v>music</v>
      </c>
      <c r="R804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48" x14ac:dyDescent="0.2">
      <c r="A805">
        <v>803</v>
      </c>
      <c r="B805" s="2" t="s">
        <v>804</v>
      </c>
      <c r="C805" s="2" t="s">
        <v>4913</v>
      </c>
      <c r="D805" s="21">
        <v>2300</v>
      </c>
      <c r="E805" s="4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7">
        <f t="shared" si="72"/>
        <v>123.2608695652174</v>
      </c>
      <c r="P805" s="5">
        <f t="shared" si="73"/>
        <v>74</v>
      </c>
      <c r="Q805" t="str">
        <f t="shared" si="74"/>
        <v>music</v>
      </c>
      <c r="R805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48" x14ac:dyDescent="0.2">
      <c r="A806">
        <v>804</v>
      </c>
      <c r="B806" s="2" t="s">
        <v>805</v>
      </c>
      <c r="C806" s="2" t="s">
        <v>4914</v>
      </c>
      <c r="D806" s="21">
        <v>5500</v>
      </c>
      <c r="E806" s="4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7">
        <f t="shared" si="72"/>
        <v>100</v>
      </c>
      <c r="P806" s="5">
        <f t="shared" si="73"/>
        <v>305</v>
      </c>
      <c r="Q806" t="str">
        <f t="shared" si="74"/>
        <v>music</v>
      </c>
      <c r="R806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48" x14ac:dyDescent="0.2">
      <c r="A807">
        <v>805</v>
      </c>
      <c r="B807" s="2" t="s">
        <v>806</v>
      </c>
      <c r="C807" s="2" t="s">
        <v>4915</v>
      </c>
      <c r="D807" s="21">
        <v>3000</v>
      </c>
      <c r="E807" s="4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7">
        <f t="shared" si="72"/>
        <v>105</v>
      </c>
      <c r="P807" s="5">
        <f t="shared" si="73"/>
        <v>58</v>
      </c>
      <c r="Q807" t="str">
        <f t="shared" si="74"/>
        <v>music</v>
      </c>
      <c r="R807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ht="16" x14ac:dyDescent="0.2">
      <c r="A808">
        <v>806</v>
      </c>
      <c r="B808" s="2" t="s">
        <v>807</v>
      </c>
      <c r="C808" s="2" t="s">
        <v>4916</v>
      </c>
      <c r="D808" s="21">
        <v>8000</v>
      </c>
      <c r="E808" s="4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7">
        <f t="shared" si="72"/>
        <v>104.4375</v>
      </c>
      <c r="P808" s="5">
        <f t="shared" si="73"/>
        <v>117</v>
      </c>
      <c r="Q808" t="str">
        <f t="shared" si="74"/>
        <v>music</v>
      </c>
      <c r="R808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32" x14ac:dyDescent="0.2">
      <c r="A809">
        <v>807</v>
      </c>
      <c r="B809" s="2" t="s">
        <v>808</v>
      </c>
      <c r="C809" s="2" t="s">
        <v>4917</v>
      </c>
      <c r="D809" s="21">
        <v>4000</v>
      </c>
      <c r="E809" s="4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7">
        <f t="shared" si="72"/>
        <v>105.125</v>
      </c>
      <c r="P809" s="5">
        <f t="shared" si="73"/>
        <v>73</v>
      </c>
      <c r="Q809" t="str">
        <f t="shared" si="74"/>
        <v>music</v>
      </c>
      <c r="R809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48" x14ac:dyDescent="0.2">
      <c r="A810">
        <v>808</v>
      </c>
      <c r="B810" s="2" t="s">
        <v>809</v>
      </c>
      <c r="C810" s="2" t="s">
        <v>4918</v>
      </c>
      <c r="D810" s="21">
        <v>4500</v>
      </c>
      <c r="E810" s="4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7">
        <f t="shared" si="72"/>
        <v>100</v>
      </c>
      <c r="P810" s="5">
        <f t="shared" si="73"/>
        <v>104</v>
      </c>
      <c r="Q810" t="str">
        <f t="shared" si="74"/>
        <v>music</v>
      </c>
      <c r="R810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32" x14ac:dyDescent="0.2">
      <c r="A811">
        <v>809</v>
      </c>
      <c r="B811" s="2" t="s">
        <v>810</v>
      </c>
      <c r="C811" s="2" t="s">
        <v>4919</v>
      </c>
      <c r="D811" s="21">
        <v>4000</v>
      </c>
      <c r="E811" s="4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7">
        <f t="shared" si="72"/>
        <v>103.77499999999999</v>
      </c>
      <c r="P811" s="5">
        <f t="shared" si="73"/>
        <v>79</v>
      </c>
      <c r="Q811" t="str">
        <f t="shared" si="74"/>
        <v>music</v>
      </c>
      <c r="R811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48" x14ac:dyDescent="0.2">
      <c r="A812">
        <v>810</v>
      </c>
      <c r="B812" s="2" t="s">
        <v>811</v>
      </c>
      <c r="C812" s="2" t="s">
        <v>4920</v>
      </c>
      <c r="D812" s="21">
        <v>1500</v>
      </c>
      <c r="E812" s="4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7">
        <f t="shared" si="72"/>
        <v>105</v>
      </c>
      <c r="P812" s="5">
        <f t="shared" si="73"/>
        <v>58</v>
      </c>
      <c r="Q812" t="str">
        <f t="shared" si="74"/>
        <v>music</v>
      </c>
      <c r="R812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32" x14ac:dyDescent="0.2">
      <c r="A813">
        <v>811</v>
      </c>
      <c r="B813" s="2" t="s">
        <v>812</v>
      </c>
      <c r="C813" s="2" t="s">
        <v>4921</v>
      </c>
      <c r="D813" s="21">
        <v>1000</v>
      </c>
      <c r="E813" s="4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7">
        <f t="shared" si="72"/>
        <v>104</v>
      </c>
      <c r="P813" s="5">
        <f t="shared" si="73"/>
        <v>86</v>
      </c>
      <c r="Q813" t="str">
        <f t="shared" si="74"/>
        <v>music</v>
      </c>
      <c r="R813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48" x14ac:dyDescent="0.2">
      <c r="A814">
        <v>812</v>
      </c>
      <c r="B814" s="2" t="s">
        <v>813</v>
      </c>
      <c r="C814" s="2" t="s">
        <v>4922</v>
      </c>
      <c r="D814" s="21">
        <v>600</v>
      </c>
      <c r="E814" s="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7">
        <f t="shared" si="72"/>
        <v>151.83333333333334</v>
      </c>
      <c r="P814" s="5">
        <f t="shared" si="73"/>
        <v>27</v>
      </c>
      <c r="Q814" t="str">
        <f t="shared" si="74"/>
        <v>music</v>
      </c>
      <c r="R814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32" x14ac:dyDescent="0.2">
      <c r="A815">
        <v>813</v>
      </c>
      <c r="B815" s="2" t="s">
        <v>814</v>
      </c>
      <c r="C815" s="2" t="s">
        <v>4923</v>
      </c>
      <c r="D815" s="21">
        <v>1500</v>
      </c>
      <c r="E815" s="4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7">
        <f t="shared" si="72"/>
        <v>159.99600000000001</v>
      </c>
      <c r="P815" s="5">
        <f t="shared" si="73"/>
        <v>24</v>
      </c>
      <c r="Q815" t="str">
        <f t="shared" si="74"/>
        <v>music</v>
      </c>
      <c r="R815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48" x14ac:dyDescent="0.2">
      <c r="A816">
        <v>814</v>
      </c>
      <c r="B816" s="2" t="s">
        <v>815</v>
      </c>
      <c r="C816" s="2" t="s">
        <v>4924</v>
      </c>
      <c r="D816" s="21">
        <v>1000</v>
      </c>
      <c r="E816" s="4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7">
        <f t="shared" si="72"/>
        <v>127.3</v>
      </c>
      <c r="P816" s="5">
        <f t="shared" si="73"/>
        <v>45</v>
      </c>
      <c r="Q816" t="str">
        <f t="shared" si="74"/>
        <v>music</v>
      </c>
      <c r="R816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32" x14ac:dyDescent="0.2">
      <c r="A817">
        <v>815</v>
      </c>
      <c r="B817" s="2" t="s">
        <v>816</v>
      </c>
      <c r="C817" s="2" t="s">
        <v>4925</v>
      </c>
      <c r="D817" s="21">
        <v>4000</v>
      </c>
      <c r="E817" s="4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7">
        <f t="shared" si="72"/>
        <v>107</v>
      </c>
      <c r="P817" s="5">
        <f t="shared" si="73"/>
        <v>99</v>
      </c>
      <c r="Q817" t="str">
        <f t="shared" si="74"/>
        <v>music</v>
      </c>
      <c r="R817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32" x14ac:dyDescent="0.2">
      <c r="A818">
        <v>816</v>
      </c>
      <c r="B818" s="2" t="s">
        <v>817</v>
      </c>
      <c r="C818" s="2" t="s">
        <v>4926</v>
      </c>
      <c r="D818" s="21">
        <v>7000</v>
      </c>
      <c r="E818" s="4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7">
        <f t="shared" si="72"/>
        <v>115.12214285714286</v>
      </c>
      <c r="P818" s="5">
        <f t="shared" si="73"/>
        <v>39</v>
      </c>
      <c r="Q818" t="str">
        <f t="shared" si="74"/>
        <v>music</v>
      </c>
      <c r="R818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48" x14ac:dyDescent="0.2">
      <c r="A819">
        <v>817</v>
      </c>
      <c r="B819" s="2" t="s">
        <v>818</v>
      </c>
      <c r="C819" s="2" t="s">
        <v>4927</v>
      </c>
      <c r="D819" s="21">
        <v>1500</v>
      </c>
      <c r="E819" s="4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7">
        <f t="shared" si="72"/>
        <v>137.11066666666665</v>
      </c>
      <c r="P819" s="5">
        <f t="shared" si="73"/>
        <v>89</v>
      </c>
      <c r="Q819" t="str">
        <f t="shared" si="74"/>
        <v>music</v>
      </c>
      <c r="R819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48" x14ac:dyDescent="0.2">
      <c r="A820">
        <v>818</v>
      </c>
      <c r="B820" s="2" t="s">
        <v>819</v>
      </c>
      <c r="C820" s="2" t="s">
        <v>4928</v>
      </c>
      <c r="D820" s="21">
        <v>350</v>
      </c>
      <c r="E820" s="4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7">
        <f t="shared" si="72"/>
        <v>155.71428571428572</v>
      </c>
      <c r="P820" s="5">
        <f t="shared" si="73"/>
        <v>28</v>
      </c>
      <c r="Q820" t="str">
        <f t="shared" si="74"/>
        <v>music</v>
      </c>
      <c r="R820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32" x14ac:dyDescent="0.2">
      <c r="A821">
        <v>819</v>
      </c>
      <c r="B821" s="2" t="s">
        <v>820</v>
      </c>
      <c r="C821" s="2" t="s">
        <v>4929</v>
      </c>
      <c r="D821" s="21">
        <v>400</v>
      </c>
      <c r="E821" s="4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7">
        <f t="shared" si="72"/>
        <v>108.74999999999999</v>
      </c>
      <c r="P821" s="5">
        <f t="shared" si="73"/>
        <v>31</v>
      </c>
      <c r="Q821" t="str">
        <f t="shared" si="74"/>
        <v>music</v>
      </c>
      <c r="R821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48" x14ac:dyDescent="0.2">
      <c r="A822">
        <v>820</v>
      </c>
      <c r="B822" s="2" t="s">
        <v>821</v>
      </c>
      <c r="C822" s="2" t="s">
        <v>4930</v>
      </c>
      <c r="D822" s="21">
        <v>2000</v>
      </c>
      <c r="E822" s="4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7">
        <f t="shared" si="72"/>
        <v>134.05000000000001</v>
      </c>
      <c r="P822" s="5">
        <f t="shared" si="73"/>
        <v>70</v>
      </c>
      <c r="Q822" t="str">
        <f t="shared" si="74"/>
        <v>music</v>
      </c>
      <c r="R822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48" x14ac:dyDescent="0.2">
      <c r="A823">
        <v>821</v>
      </c>
      <c r="B823" s="2" t="s">
        <v>822</v>
      </c>
      <c r="C823" s="2" t="s">
        <v>4931</v>
      </c>
      <c r="D823" s="21">
        <v>17482</v>
      </c>
      <c r="E823" s="4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7">
        <f t="shared" si="72"/>
        <v>100</v>
      </c>
      <c r="P823" s="5">
        <f t="shared" si="73"/>
        <v>224</v>
      </c>
      <c r="Q823" t="str">
        <f t="shared" si="74"/>
        <v>music</v>
      </c>
      <c r="R823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32" x14ac:dyDescent="0.2">
      <c r="A824">
        <v>822</v>
      </c>
      <c r="B824" s="2" t="s">
        <v>823</v>
      </c>
      <c r="C824" s="2" t="s">
        <v>4932</v>
      </c>
      <c r="D824" s="21">
        <v>3000</v>
      </c>
      <c r="E824" s="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7">
        <f t="shared" si="72"/>
        <v>119.16666666666667</v>
      </c>
      <c r="P824" s="5">
        <f t="shared" si="73"/>
        <v>51</v>
      </c>
      <c r="Q824" t="str">
        <f t="shared" si="74"/>
        <v>music</v>
      </c>
      <c r="R824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48" x14ac:dyDescent="0.2">
      <c r="A825">
        <v>823</v>
      </c>
      <c r="B825" s="2" t="s">
        <v>824</v>
      </c>
      <c r="C825" s="2" t="s">
        <v>4933</v>
      </c>
      <c r="D825" s="21">
        <v>800</v>
      </c>
      <c r="E825" s="4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7">
        <f t="shared" si="72"/>
        <v>179.5</v>
      </c>
      <c r="P825" s="5">
        <f t="shared" si="73"/>
        <v>43</v>
      </c>
      <c r="Q825" t="str">
        <f t="shared" si="74"/>
        <v>music</v>
      </c>
      <c r="R825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48" x14ac:dyDescent="0.2">
      <c r="A826">
        <v>824</v>
      </c>
      <c r="B826" s="2" t="s">
        <v>825</v>
      </c>
      <c r="C826" s="2" t="s">
        <v>4934</v>
      </c>
      <c r="D826" s="21">
        <v>1600</v>
      </c>
      <c r="E826" s="4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7">
        <f t="shared" si="72"/>
        <v>134.38124999999999</v>
      </c>
      <c r="P826" s="5">
        <f t="shared" si="73"/>
        <v>39</v>
      </c>
      <c r="Q826" t="str">
        <f t="shared" si="74"/>
        <v>music</v>
      </c>
      <c r="R826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32" x14ac:dyDescent="0.2">
      <c r="A827">
        <v>825</v>
      </c>
      <c r="B827" s="2" t="s">
        <v>826</v>
      </c>
      <c r="C827" s="2" t="s">
        <v>4935</v>
      </c>
      <c r="D827" s="21">
        <v>12500</v>
      </c>
      <c r="E827" s="4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7">
        <f t="shared" si="72"/>
        <v>100.43200000000002</v>
      </c>
      <c r="P827" s="5">
        <f t="shared" si="73"/>
        <v>126</v>
      </c>
      <c r="Q827" t="str">
        <f t="shared" si="74"/>
        <v>music</v>
      </c>
      <c r="R827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48" x14ac:dyDescent="0.2">
      <c r="A828">
        <v>826</v>
      </c>
      <c r="B828" s="2" t="s">
        <v>827</v>
      </c>
      <c r="C828" s="2" t="s">
        <v>4936</v>
      </c>
      <c r="D828" s="21">
        <v>5500</v>
      </c>
      <c r="E828" s="4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7">
        <f t="shared" si="72"/>
        <v>101.45454545454547</v>
      </c>
      <c r="P828" s="5">
        <f t="shared" si="73"/>
        <v>113</v>
      </c>
      <c r="Q828" t="str">
        <f t="shared" si="74"/>
        <v>music</v>
      </c>
      <c r="R828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48" x14ac:dyDescent="0.2">
      <c r="A829">
        <v>827</v>
      </c>
      <c r="B829" s="2" t="s">
        <v>828</v>
      </c>
      <c r="C829" s="2" t="s">
        <v>4937</v>
      </c>
      <c r="D829" s="21">
        <v>300</v>
      </c>
      <c r="E829" s="4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7">
        <f t="shared" si="72"/>
        <v>103.33333333333334</v>
      </c>
      <c r="P829" s="5">
        <f t="shared" si="73"/>
        <v>28</v>
      </c>
      <c r="Q829" t="str">
        <f t="shared" si="74"/>
        <v>music</v>
      </c>
      <c r="R829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48" x14ac:dyDescent="0.2">
      <c r="A830">
        <v>828</v>
      </c>
      <c r="B830" s="2" t="s">
        <v>829</v>
      </c>
      <c r="C830" s="2" t="s">
        <v>4938</v>
      </c>
      <c r="D830" s="21">
        <v>1300</v>
      </c>
      <c r="E830" s="4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7">
        <f t="shared" si="72"/>
        <v>107</v>
      </c>
      <c r="P830" s="5">
        <f t="shared" si="73"/>
        <v>36</v>
      </c>
      <c r="Q830" t="str">
        <f t="shared" si="74"/>
        <v>music</v>
      </c>
      <c r="R830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48" x14ac:dyDescent="0.2">
      <c r="A831">
        <v>829</v>
      </c>
      <c r="B831" s="2" t="s">
        <v>830</v>
      </c>
      <c r="C831" s="2" t="s">
        <v>4939</v>
      </c>
      <c r="D831" s="21">
        <v>500</v>
      </c>
      <c r="E831" s="4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7">
        <f t="shared" si="72"/>
        <v>104</v>
      </c>
      <c r="P831" s="5">
        <f t="shared" si="73"/>
        <v>32</v>
      </c>
      <c r="Q831" t="str">
        <f t="shared" si="74"/>
        <v>music</v>
      </c>
      <c r="R831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48" x14ac:dyDescent="0.2">
      <c r="A832">
        <v>830</v>
      </c>
      <c r="B832" s="2" t="s">
        <v>831</v>
      </c>
      <c r="C832" s="2" t="s">
        <v>4940</v>
      </c>
      <c r="D832" s="21">
        <v>1800</v>
      </c>
      <c r="E832" s="4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7">
        <f t="shared" si="72"/>
        <v>107.83333333333334</v>
      </c>
      <c r="P832" s="5">
        <f t="shared" si="73"/>
        <v>60</v>
      </c>
      <c r="Q832" t="str">
        <f t="shared" si="74"/>
        <v>music</v>
      </c>
      <c r="R832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32" x14ac:dyDescent="0.2">
      <c r="A833">
        <v>831</v>
      </c>
      <c r="B833" s="2" t="s">
        <v>832</v>
      </c>
      <c r="C833" s="2" t="s">
        <v>4941</v>
      </c>
      <c r="D833" s="21">
        <v>1500</v>
      </c>
      <c r="E833" s="4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7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48" x14ac:dyDescent="0.2">
      <c r="A834">
        <v>832</v>
      </c>
      <c r="B834" s="2" t="s">
        <v>833</v>
      </c>
      <c r="C834" s="2" t="s">
        <v>4942</v>
      </c>
      <c r="D834" s="21">
        <v>15000</v>
      </c>
      <c r="E834" s="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7">
        <f t="shared" si="72"/>
        <v>100.60706666666665</v>
      </c>
      <c r="P834" s="5">
        <f t="shared" si="73"/>
        <v>97</v>
      </c>
      <c r="Q834" t="str">
        <f t="shared" si="74"/>
        <v>music</v>
      </c>
      <c r="R834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ht="16" x14ac:dyDescent="0.2">
      <c r="A835">
        <v>833</v>
      </c>
      <c r="B835" s="2" t="s">
        <v>834</v>
      </c>
      <c r="C835" s="2" t="s">
        <v>4943</v>
      </c>
      <c r="D835" s="21">
        <v>6000</v>
      </c>
      <c r="E835" s="4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7">
        <f t="shared" ref="O835:O898" si="78">(E835/D835)*100</f>
        <v>101.66666666666666</v>
      </c>
      <c r="P835" s="5">
        <f t="shared" ref="P835:P898" si="79">IF(E835, QUOTIENT(E835,L835),0)</f>
        <v>148</v>
      </c>
      <c r="Q835" t="str">
        <f t="shared" ref="Q835:Q898" si="80">LEFT(N835,FIND("/",N835,1)-1)</f>
        <v>music</v>
      </c>
      <c r="R835" t="str">
        <f t="shared" ref="R835:R898" si="81">RIGHT(N835,LEN(N835)-FIND("/",N835,1))</f>
        <v>rock</v>
      </c>
      <c r="S835" s="15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48" x14ac:dyDescent="0.2">
      <c r="A836">
        <v>834</v>
      </c>
      <c r="B836" s="2" t="s">
        <v>835</v>
      </c>
      <c r="C836" s="2" t="s">
        <v>4944</v>
      </c>
      <c r="D836" s="21">
        <v>5500</v>
      </c>
      <c r="E836" s="4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7">
        <f t="shared" si="78"/>
        <v>131.0181818181818</v>
      </c>
      <c r="P836" s="5">
        <f t="shared" si="79"/>
        <v>96</v>
      </c>
      <c r="Q836" t="str">
        <f t="shared" si="80"/>
        <v>music</v>
      </c>
      <c r="R836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48" x14ac:dyDescent="0.2">
      <c r="A837">
        <v>835</v>
      </c>
      <c r="B837" s="2" t="s">
        <v>836</v>
      </c>
      <c r="C837" s="2" t="s">
        <v>4945</v>
      </c>
      <c r="D837" s="21">
        <v>2000</v>
      </c>
      <c r="E837" s="4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7">
        <f t="shared" si="78"/>
        <v>117.25000000000001</v>
      </c>
      <c r="P837" s="5">
        <f t="shared" si="79"/>
        <v>58</v>
      </c>
      <c r="Q837" t="str">
        <f t="shared" si="80"/>
        <v>music</v>
      </c>
      <c r="R837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ht="16" x14ac:dyDescent="0.2">
      <c r="A838">
        <v>836</v>
      </c>
      <c r="B838" s="2" t="s">
        <v>837</v>
      </c>
      <c r="C838" s="2" t="s">
        <v>4946</v>
      </c>
      <c r="D838" s="21">
        <v>5000</v>
      </c>
      <c r="E838" s="4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7">
        <f t="shared" si="78"/>
        <v>100.93039999999999</v>
      </c>
      <c r="P838" s="5">
        <f t="shared" si="79"/>
        <v>109</v>
      </c>
      <c r="Q838" t="str">
        <f t="shared" si="80"/>
        <v>music</v>
      </c>
      <c r="R838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32" x14ac:dyDescent="0.2">
      <c r="A839">
        <v>837</v>
      </c>
      <c r="B839" s="2" t="s">
        <v>838</v>
      </c>
      <c r="C839" s="2" t="s">
        <v>4947</v>
      </c>
      <c r="D839" s="21">
        <v>2500</v>
      </c>
      <c r="E839" s="4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7">
        <f t="shared" si="78"/>
        <v>121.8</v>
      </c>
      <c r="P839" s="5">
        <f t="shared" si="79"/>
        <v>49</v>
      </c>
      <c r="Q839" t="str">
        <f t="shared" si="80"/>
        <v>music</v>
      </c>
      <c r="R839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48" x14ac:dyDescent="0.2">
      <c r="A840">
        <v>838</v>
      </c>
      <c r="B840" s="2" t="s">
        <v>839</v>
      </c>
      <c r="C840" s="2" t="s">
        <v>4948</v>
      </c>
      <c r="D840" s="21">
        <v>2000</v>
      </c>
      <c r="E840" s="4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7">
        <f t="shared" si="78"/>
        <v>145.4</v>
      </c>
      <c r="P840" s="5">
        <f t="shared" si="79"/>
        <v>47</v>
      </c>
      <c r="Q840" t="str">
        <f t="shared" si="80"/>
        <v>music</v>
      </c>
      <c r="R840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48" x14ac:dyDescent="0.2">
      <c r="A841">
        <v>839</v>
      </c>
      <c r="B841" s="2" t="s">
        <v>840</v>
      </c>
      <c r="C841" s="2" t="s">
        <v>4949</v>
      </c>
      <c r="D841" s="21">
        <v>5000</v>
      </c>
      <c r="E841" s="4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7">
        <f t="shared" si="78"/>
        <v>116.61660000000001</v>
      </c>
      <c r="P841" s="5">
        <f t="shared" si="79"/>
        <v>60</v>
      </c>
      <c r="Q841" t="str">
        <f t="shared" si="80"/>
        <v>music</v>
      </c>
      <c r="R841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32" x14ac:dyDescent="0.2">
      <c r="A842">
        <v>840</v>
      </c>
      <c r="B842" s="2" t="s">
        <v>841</v>
      </c>
      <c r="C842" s="2" t="s">
        <v>4950</v>
      </c>
      <c r="D842" s="21">
        <v>10000</v>
      </c>
      <c r="E842" s="4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7">
        <f t="shared" si="78"/>
        <v>120.4166</v>
      </c>
      <c r="P842" s="5">
        <f t="shared" si="79"/>
        <v>63</v>
      </c>
      <c r="Q842" t="str">
        <f t="shared" si="80"/>
        <v>music</v>
      </c>
      <c r="R842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48" x14ac:dyDescent="0.2">
      <c r="A843">
        <v>841</v>
      </c>
      <c r="B843" s="2" t="s">
        <v>842</v>
      </c>
      <c r="C843" s="2" t="s">
        <v>4951</v>
      </c>
      <c r="D843" s="21">
        <v>5000</v>
      </c>
      <c r="E843" s="4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7">
        <f t="shared" si="78"/>
        <v>101.32000000000001</v>
      </c>
      <c r="P843" s="5">
        <f t="shared" si="79"/>
        <v>53</v>
      </c>
      <c r="Q843" t="str">
        <f t="shared" si="80"/>
        <v>music</v>
      </c>
      <c r="R843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48" x14ac:dyDescent="0.2">
      <c r="A844">
        <v>842</v>
      </c>
      <c r="B844" s="2" t="s">
        <v>843</v>
      </c>
      <c r="C844" s="2" t="s">
        <v>4952</v>
      </c>
      <c r="D844" s="21">
        <v>2500</v>
      </c>
      <c r="E844" s="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7">
        <f t="shared" si="78"/>
        <v>104.32</v>
      </c>
      <c r="P844" s="5">
        <f t="shared" si="79"/>
        <v>66</v>
      </c>
      <c r="Q844" t="str">
        <f t="shared" si="80"/>
        <v>music</v>
      </c>
      <c r="R844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48" x14ac:dyDescent="0.2">
      <c r="A845">
        <v>843</v>
      </c>
      <c r="B845" s="2" t="s">
        <v>844</v>
      </c>
      <c r="C845" s="2" t="s">
        <v>4953</v>
      </c>
      <c r="D845" s="21">
        <v>3000</v>
      </c>
      <c r="E845" s="4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7">
        <f t="shared" si="78"/>
        <v>267.13333333333333</v>
      </c>
      <c r="P845" s="5">
        <f t="shared" si="79"/>
        <v>63</v>
      </c>
      <c r="Q845" t="str">
        <f t="shared" si="80"/>
        <v>music</v>
      </c>
      <c r="R845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48" x14ac:dyDescent="0.2">
      <c r="A846">
        <v>844</v>
      </c>
      <c r="B846" s="2" t="s">
        <v>845</v>
      </c>
      <c r="C846" s="2" t="s">
        <v>4954</v>
      </c>
      <c r="D846" s="21">
        <v>3000</v>
      </c>
      <c r="E846" s="4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7">
        <f t="shared" si="78"/>
        <v>194.13333333333333</v>
      </c>
      <c r="P846" s="5">
        <f t="shared" si="79"/>
        <v>36</v>
      </c>
      <c r="Q846" t="str">
        <f t="shared" si="80"/>
        <v>music</v>
      </c>
      <c r="R846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48" x14ac:dyDescent="0.2">
      <c r="A847">
        <v>845</v>
      </c>
      <c r="B847" s="2" t="s">
        <v>846</v>
      </c>
      <c r="C847" s="2" t="s">
        <v>4955</v>
      </c>
      <c r="D847" s="21">
        <v>5000</v>
      </c>
      <c r="E847" s="4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7">
        <f t="shared" si="78"/>
        <v>120.3802</v>
      </c>
      <c r="P847" s="5">
        <f t="shared" si="79"/>
        <v>34</v>
      </c>
      <c r="Q847" t="str">
        <f t="shared" si="80"/>
        <v>music</v>
      </c>
      <c r="R847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32" x14ac:dyDescent="0.2">
      <c r="A848">
        <v>846</v>
      </c>
      <c r="B848" s="2" t="s">
        <v>847</v>
      </c>
      <c r="C848" s="2" t="s">
        <v>4956</v>
      </c>
      <c r="D848" s="21">
        <v>1100</v>
      </c>
      <c r="E848" s="4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7">
        <f t="shared" si="78"/>
        <v>122.00090909090908</v>
      </c>
      <c r="P848" s="5">
        <f t="shared" si="79"/>
        <v>28</v>
      </c>
      <c r="Q848" t="str">
        <f t="shared" si="80"/>
        <v>music</v>
      </c>
      <c r="R848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16" x14ac:dyDescent="0.2">
      <c r="A849">
        <v>847</v>
      </c>
      <c r="B849" s="2" t="s">
        <v>848</v>
      </c>
      <c r="C849" s="2" t="s">
        <v>4957</v>
      </c>
      <c r="D849" s="21">
        <v>10</v>
      </c>
      <c r="E849" s="4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7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48" x14ac:dyDescent="0.2">
      <c r="A850">
        <v>848</v>
      </c>
      <c r="B850" s="2" t="s">
        <v>849</v>
      </c>
      <c r="C850" s="2" t="s">
        <v>4958</v>
      </c>
      <c r="D850" s="21">
        <v>300</v>
      </c>
      <c r="E850" s="4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7">
        <f t="shared" si="78"/>
        <v>100</v>
      </c>
      <c r="P850" s="5">
        <f t="shared" si="79"/>
        <v>18</v>
      </c>
      <c r="Q850" t="str">
        <f t="shared" si="80"/>
        <v>music</v>
      </c>
      <c r="R850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64" x14ac:dyDescent="0.2">
      <c r="A851">
        <v>849</v>
      </c>
      <c r="B851" s="2" t="s">
        <v>850</v>
      </c>
      <c r="C851" s="2" t="s">
        <v>4959</v>
      </c>
      <c r="D851" s="21">
        <v>4000</v>
      </c>
      <c r="E851" s="4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7">
        <f t="shared" si="78"/>
        <v>119.9</v>
      </c>
      <c r="P851" s="5">
        <f t="shared" si="79"/>
        <v>41</v>
      </c>
      <c r="Q851" t="str">
        <f t="shared" si="80"/>
        <v>music</v>
      </c>
      <c r="R851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48" x14ac:dyDescent="0.2">
      <c r="A852">
        <v>850</v>
      </c>
      <c r="B852" s="2" t="s">
        <v>851</v>
      </c>
      <c r="C852" s="2" t="s">
        <v>4960</v>
      </c>
      <c r="D852" s="21">
        <v>4000</v>
      </c>
      <c r="E852" s="4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7">
        <f t="shared" si="78"/>
        <v>155.17499999999998</v>
      </c>
      <c r="P852" s="5">
        <f t="shared" si="79"/>
        <v>46</v>
      </c>
      <c r="Q852" t="str">
        <f t="shared" si="80"/>
        <v>music</v>
      </c>
      <c r="R852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32" x14ac:dyDescent="0.2">
      <c r="A853">
        <v>851</v>
      </c>
      <c r="B853" s="2" t="s">
        <v>852</v>
      </c>
      <c r="C853" s="2" t="s">
        <v>4961</v>
      </c>
      <c r="D853" s="21">
        <v>2000</v>
      </c>
      <c r="E853" s="4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7">
        <f t="shared" si="78"/>
        <v>130.44999999999999</v>
      </c>
      <c r="P853" s="5">
        <f t="shared" si="79"/>
        <v>37</v>
      </c>
      <c r="Q853" t="str">
        <f t="shared" si="80"/>
        <v>music</v>
      </c>
      <c r="R853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32" x14ac:dyDescent="0.2">
      <c r="A854">
        <v>852</v>
      </c>
      <c r="B854" s="2" t="s">
        <v>853</v>
      </c>
      <c r="C854" s="2" t="s">
        <v>4962</v>
      </c>
      <c r="D854" s="21">
        <v>3500</v>
      </c>
      <c r="E854" s="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7">
        <f t="shared" si="78"/>
        <v>104.97142857142859</v>
      </c>
      <c r="P854" s="5">
        <f t="shared" si="79"/>
        <v>59</v>
      </c>
      <c r="Q854" t="str">
        <f t="shared" si="80"/>
        <v>music</v>
      </c>
      <c r="R854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48" x14ac:dyDescent="0.2">
      <c r="A855">
        <v>853</v>
      </c>
      <c r="B855" s="2" t="s">
        <v>854</v>
      </c>
      <c r="C855" s="2" t="s">
        <v>4963</v>
      </c>
      <c r="D855" s="21">
        <v>300</v>
      </c>
      <c r="E855" s="4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7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48" x14ac:dyDescent="0.2">
      <c r="A856">
        <v>854</v>
      </c>
      <c r="B856" s="2" t="s">
        <v>855</v>
      </c>
      <c r="C856" s="2" t="s">
        <v>4964</v>
      </c>
      <c r="D856" s="21">
        <v>27800</v>
      </c>
      <c r="E856" s="4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7">
        <f t="shared" si="78"/>
        <v>118.2205035971223</v>
      </c>
      <c r="P856" s="5">
        <f t="shared" si="79"/>
        <v>65</v>
      </c>
      <c r="Q856" t="str">
        <f t="shared" si="80"/>
        <v>music</v>
      </c>
      <c r="R856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32" x14ac:dyDescent="0.2">
      <c r="A857">
        <v>855</v>
      </c>
      <c r="B857" s="2" t="s">
        <v>856</v>
      </c>
      <c r="C857" s="2" t="s">
        <v>4965</v>
      </c>
      <c r="D857" s="21">
        <v>1450</v>
      </c>
      <c r="E857" s="4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7">
        <f t="shared" si="78"/>
        <v>103.44827586206897</v>
      </c>
      <c r="P857" s="5">
        <f t="shared" si="79"/>
        <v>31</v>
      </c>
      <c r="Q857" t="str">
        <f t="shared" si="80"/>
        <v>music</v>
      </c>
      <c r="R857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48" x14ac:dyDescent="0.2">
      <c r="A858">
        <v>856</v>
      </c>
      <c r="B858" s="2" t="s">
        <v>857</v>
      </c>
      <c r="C858" s="2" t="s">
        <v>4966</v>
      </c>
      <c r="D858" s="21">
        <v>250</v>
      </c>
      <c r="E858" s="4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7">
        <f t="shared" si="78"/>
        <v>218.00000000000003</v>
      </c>
      <c r="P858" s="5">
        <f t="shared" si="79"/>
        <v>19</v>
      </c>
      <c r="Q858" t="str">
        <f t="shared" si="80"/>
        <v>music</v>
      </c>
      <c r="R858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32" x14ac:dyDescent="0.2">
      <c r="A859">
        <v>857</v>
      </c>
      <c r="B859" s="2" t="s">
        <v>858</v>
      </c>
      <c r="C859" s="2" t="s">
        <v>4967</v>
      </c>
      <c r="D859" s="21">
        <v>1200</v>
      </c>
      <c r="E859" s="4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7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48" x14ac:dyDescent="0.2">
      <c r="A860">
        <v>858</v>
      </c>
      <c r="B860" s="2" t="s">
        <v>859</v>
      </c>
      <c r="C860" s="2" t="s">
        <v>4968</v>
      </c>
      <c r="D860" s="21">
        <v>1200</v>
      </c>
      <c r="E860" s="4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7">
        <f t="shared" si="78"/>
        <v>144.00583333333333</v>
      </c>
      <c r="P860" s="5">
        <f t="shared" si="79"/>
        <v>22</v>
      </c>
      <c r="Q860" t="str">
        <f t="shared" si="80"/>
        <v>music</v>
      </c>
      <c r="R860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32" x14ac:dyDescent="0.2">
      <c r="A861">
        <v>859</v>
      </c>
      <c r="B861" s="2" t="s">
        <v>860</v>
      </c>
      <c r="C861" s="2" t="s">
        <v>4969</v>
      </c>
      <c r="D861" s="21">
        <v>4000</v>
      </c>
      <c r="E861" s="4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7">
        <f t="shared" si="78"/>
        <v>104.67500000000001</v>
      </c>
      <c r="P861" s="5">
        <f t="shared" si="79"/>
        <v>42</v>
      </c>
      <c r="Q861" t="str">
        <f t="shared" si="80"/>
        <v>music</v>
      </c>
      <c r="R861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48" x14ac:dyDescent="0.2">
      <c r="A862">
        <v>860</v>
      </c>
      <c r="B862" s="2" t="s">
        <v>861</v>
      </c>
      <c r="C862" s="2" t="s">
        <v>4970</v>
      </c>
      <c r="D862" s="21">
        <v>14000</v>
      </c>
      <c r="E862" s="4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7">
        <f t="shared" si="78"/>
        <v>18.142857142857142</v>
      </c>
      <c r="P862" s="5">
        <f t="shared" si="79"/>
        <v>52</v>
      </c>
      <c r="Q862" t="str">
        <f t="shared" si="80"/>
        <v>music</v>
      </c>
      <c r="R862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48" x14ac:dyDescent="0.2">
      <c r="A863">
        <v>861</v>
      </c>
      <c r="B863" s="2" t="s">
        <v>862</v>
      </c>
      <c r="C863" s="2" t="s">
        <v>4971</v>
      </c>
      <c r="D863" s="21">
        <v>4500</v>
      </c>
      <c r="E863" s="4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7">
        <f t="shared" si="78"/>
        <v>2.2444444444444445</v>
      </c>
      <c r="P863" s="5">
        <f t="shared" si="79"/>
        <v>50</v>
      </c>
      <c r="Q863" t="str">
        <f t="shared" si="80"/>
        <v>music</v>
      </c>
      <c r="R863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48" x14ac:dyDescent="0.2">
      <c r="A864">
        <v>862</v>
      </c>
      <c r="B864" s="2" t="s">
        <v>863</v>
      </c>
      <c r="C864" s="2" t="s">
        <v>4972</v>
      </c>
      <c r="D864" s="21">
        <v>50000</v>
      </c>
      <c r="E864" s="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7">
        <f t="shared" si="78"/>
        <v>0.33999999999999997</v>
      </c>
      <c r="P864" s="5">
        <f t="shared" si="79"/>
        <v>42</v>
      </c>
      <c r="Q864" t="str">
        <f t="shared" si="80"/>
        <v>music</v>
      </c>
      <c r="R864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48" x14ac:dyDescent="0.2">
      <c r="A865">
        <v>863</v>
      </c>
      <c r="B865" s="2" t="s">
        <v>864</v>
      </c>
      <c r="C865" s="2" t="s">
        <v>4973</v>
      </c>
      <c r="D865" s="21">
        <v>2000</v>
      </c>
      <c r="E865" s="4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7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48" x14ac:dyDescent="0.2">
      <c r="A866">
        <v>864</v>
      </c>
      <c r="B866" s="2" t="s">
        <v>865</v>
      </c>
      <c r="C866" s="2" t="s">
        <v>4974</v>
      </c>
      <c r="D866" s="21">
        <v>6500</v>
      </c>
      <c r="E866" s="4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7">
        <f t="shared" si="78"/>
        <v>41.53846153846154</v>
      </c>
      <c r="P866" s="5">
        <f t="shared" si="79"/>
        <v>34</v>
      </c>
      <c r="Q866" t="str">
        <f t="shared" si="80"/>
        <v>music</v>
      </c>
      <c r="R866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48" x14ac:dyDescent="0.2">
      <c r="A867">
        <v>865</v>
      </c>
      <c r="B867" s="2" t="s">
        <v>866</v>
      </c>
      <c r="C867" s="2" t="s">
        <v>4975</v>
      </c>
      <c r="D867" s="21">
        <v>2200</v>
      </c>
      <c r="E867" s="4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7">
        <f t="shared" si="78"/>
        <v>2.0454545454545454</v>
      </c>
      <c r="P867" s="5">
        <f t="shared" si="79"/>
        <v>22</v>
      </c>
      <c r="Q867" t="str">
        <f t="shared" si="80"/>
        <v>music</v>
      </c>
      <c r="R867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48" x14ac:dyDescent="0.2">
      <c r="A868">
        <v>866</v>
      </c>
      <c r="B868" s="2" t="s">
        <v>867</v>
      </c>
      <c r="C868" s="2" t="s">
        <v>4976</v>
      </c>
      <c r="D868" s="21">
        <v>3500</v>
      </c>
      <c r="E868" s="4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7">
        <f t="shared" si="78"/>
        <v>18.285714285714285</v>
      </c>
      <c r="P868" s="5">
        <f t="shared" si="79"/>
        <v>58</v>
      </c>
      <c r="Q868" t="str">
        <f t="shared" si="80"/>
        <v>music</v>
      </c>
      <c r="R868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48" x14ac:dyDescent="0.2">
      <c r="A869">
        <v>867</v>
      </c>
      <c r="B869" s="2" t="s">
        <v>868</v>
      </c>
      <c r="C869" s="2" t="s">
        <v>4977</v>
      </c>
      <c r="D869" s="21">
        <v>5000</v>
      </c>
      <c r="E869" s="4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7">
        <f t="shared" si="78"/>
        <v>24.02</v>
      </c>
      <c r="P869" s="5">
        <f t="shared" si="79"/>
        <v>109</v>
      </c>
      <c r="Q869" t="str">
        <f t="shared" si="80"/>
        <v>music</v>
      </c>
      <c r="R869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64" x14ac:dyDescent="0.2">
      <c r="A870">
        <v>868</v>
      </c>
      <c r="B870" s="2" t="s">
        <v>869</v>
      </c>
      <c r="C870" s="2" t="s">
        <v>4978</v>
      </c>
      <c r="D870" s="21">
        <v>45000</v>
      </c>
      <c r="E870" s="4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7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48" x14ac:dyDescent="0.2">
      <c r="A871">
        <v>869</v>
      </c>
      <c r="B871" s="2" t="s">
        <v>870</v>
      </c>
      <c r="C871" s="2" t="s">
        <v>4979</v>
      </c>
      <c r="D871" s="21">
        <v>8800</v>
      </c>
      <c r="E871" s="4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7">
        <f t="shared" si="78"/>
        <v>11.818181818181818</v>
      </c>
      <c r="P871" s="5">
        <f t="shared" si="79"/>
        <v>346</v>
      </c>
      <c r="Q871" t="str">
        <f t="shared" si="80"/>
        <v>music</v>
      </c>
      <c r="R871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48" x14ac:dyDescent="0.2">
      <c r="A872">
        <v>870</v>
      </c>
      <c r="B872" s="2" t="s">
        <v>871</v>
      </c>
      <c r="C872" s="2" t="s">
        <v>4980</v>
      </c>
      <c r="D872" s="21">
        <v>20000</v>
      </c>
      <c r="E872" s="4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7">
        <f t="shared" si="78"/>
        <v>0.31</v>
      </c>
      <c r="P872" s="5">
        <f t="shared" si="79"/>
        <v>12</v>
      </c>
      <c r="Q872" t="str">
        <f t="shared" si="80"/>
        <v>music</v>
      </c>
      <c r="R872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48" x14ac:dyDescent="0.2">
      <c r="A873">
        <v>871</v>
      </c>
      <c r="B873" s="2" t="s">
        <v>872</v>
      </c>
      <c r="C873" s="2" t="s">
        <v>4981</v>
      </c>
      <c r="D873" s="21">
        <v>6000</v>
      </c>
      <c r="E873" s="4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7">
        <f t="shared" si="78"/>
        <v>5.416666666666667</v>
      </c>
      <c r="P873" s="5">
        <f t="shared" si="79"/>
        <v>27</v>
      </c>
      <c r="Q873" t="str">
        <f t="shared" si="80"/>
        <v>music</v>
      </c>
      <c r="R873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48" x14ac:dyDescent="0.2">
      <c r="A874">
        <v>872</v>
      </c>
      <c r="B874" s="2" t="s">
        <v>873</v>
      </c>
      <c r="C874" s="2" t="s">
        <v>4982</v>
      </c>
      <c r="D874" s="21">
        <v>8000</v>
      </c>
      <c r="E874" s="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7">
        <f t="shared" si="78"/>
        <v>0.8125</v>
      </c>
      <c r="P874" s="5">
        <f t="shared" si="79"/>
        <v>32</v>
      </c>
      <c r="Q874" t="str">
        <f t="shared" si="80"/>
        <v>music</v>
      </c>
      <c r="R874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32" x14ac:dyDescent="0.2">
      <c r="A875">
        <v>873</v>
      </c>
      <c r="B875" s="2" t="s">
        <v>874</v>
      </c>
      <c r="C875" s="2" t="s">
        <v>4983</v>
      </c>
      <c r="D875" s="21">
        <v>3500</v>
      </c>
      <c r="E875" s="4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7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48" x14ac:dyDescent="0.2">
      <c r="A876">
        <v>874</v>
      </c>
      <c r="B876" s="2" t="s">
        <v>875</v>
      </c>
      <c r="C876" s="2" t="s">
        <v>4984</v>
      </c>
      <c r="D876" s="21">
        <v>3000</v>
      </c>
      <c r="E876" s="4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7">
        <f t="shared" si="78"/>
        <v>24.333333333333336</v>
      </c>
      <c r="P876" s="5">
        <f t="shared" si="79"/>
        <v>34</v>
      </c>
      <c r="Q876" t="str">
        <f t="shared" si="80"/>
        <v>music</v>
      </c>
      <c r="R876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64" x14ac:dyDescent="0.2">
      <c r="A877">
        <v>875</v>
      </c>
      <c r="B877" s="2" t="s">
        <v>876</v>
      </c>
      <c r="C877" s="2" t="s">
        <v>4985</v>
      </c>
      <c r="D877" s="21">
        <v>5000</v>
      </c>
      <c r="E877" s="4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7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16" x14ac:dyDescent="0.2">
      <c r="A878">
        <v>876</v>
      </c>
      <c r="B878" s="2" t="s">
        <v>877</v>
      </c>
      <c r="C878" s="2" t="s">
        <v>4986</v>
      </c>
      <c r="D878" s="21">
        <v>3152</v>
      </c>
      <c r="E878" s="4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7">
        <f t="shared" si="78"/>
        <v>40.799492385786799</v>
      </c>
      <c r="P878" s="5">
        <f t="shared" si="79"/>
        <v>28</v>
      </c>
      <c r="Q878" t="str">
        <f t="shared" si="80"/>
        <v>music</v>
      </c>
      <c r="R878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48" x14ac:dyDescent="0.2">
      <c r="A879">
        <v>877</v>
      </c>
      <c r="B879" s="2" t="s">
        <v>878</v>
      </c>
      <c r="C879" s="2" t="s">
        <v>4987</v>
      </c>
      <c r="D879" s="21">
        <v>2000</v>
      </c>
      <c r="E879" s="4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7">
        <f t="shared" si="78"/>
        <v>67.55</v>
      </c>
      <c r="P879" s="5">
        <f t="shared" si="79"/>
        <v>46</v>
      </c>
      <c r="Q879" t="str">
        <f t="shared" si="80"/>
        <v>music</v>
      </c>
      <c r="R879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48" x14ac:dyDescent="0.2">
      <c r="A880">
        <v>878</v>
      </c>
      <c r="B880" s="2" t="s">
        <v>879</v>
      </c>
      <c r="C880" s="2" t="s">
        <v>4988</v>
      </c>
      <c r="D880" s="21">
        <v>5000</v>
      </c>
      <c r="E880" s="4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7">
        <f t="shared" si="78"/>
        <v>1.3</v>
      </c>
      <c r="P880" s="5">
        <f t="shared" si="79"/>
        <v>32</v>
      </c>
      <c r="Q880" t="str">
        <f t="shared" si="80"/>
        <v>music</v>
      </c>
      <c r="R880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48" x14ac:dyDescent="0.2">
      <c r="A881">
        <v>879</v>
      </c>
      <c r="B881" s="2" t="s">
        <v>880</v>
      </c>
      <c r="C881" s="2" t="s">
        <v>4989</v>
      </c>
      <c r="D881" s="21">
        <v>2100</v>
      </c>
      <c r="E881" s="4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7">
        <f t="shared" si="78"/>
        <v>30.666666666666664</v>
      </c>
      <c r="P881" s="5">
        <f t="shared" si="79"/>
        <v>21</v>
      </c>
      <c r="Q881" t="str">
        <f t="shared" si="80"/>
        <v>music</v>
      </c>
      <c r="R881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48" x14ac:dyDescent="0.2">
      <c r="A882">
        <v>880</v>
      </c>
      <c r="B882" s="2" t="s">
        <v>881</v>
      </c>
      <c r="C882" s="2" t="s">
        <v>4990</v>
      </c>
      <c r="D882" s="21">
        <v>3780</v>
      </c>
      <c r="E882" s="4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7">
        <f t="shared" si="78"/>
        <v>2.9894179894179893</v>
      </c>
      <c r="P882" s="5">
        <f t="shared" si="79"/>
        <v>14</v>
      </c>
      <c r="Q882" t="str">
        <f t="shared" si="80"/>
        <v>music</v>
      </c>
      <c r="R882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48" x14ac:dyDescent="0.2">
      <c r="A883">
        <v>881</v>
      </c>
      <c r="B883" s="2" t="s">
        <v>882</v>
      </c>
      <c r="C883" s="2" t="s">
        <v>4991</v>
      </c>
      <c r="D883" s="21">
        <v>3750</v>
      </c>
      <c r="E883" s="4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7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48" x14ac:dyDescent="0.2">
      <c r="A884">
        <v>882</v>
      </c>
      <c r="B884" s="2" t="s">
        <v>883</v>
      </c>
      <c r="C884" s="2" t="s">
        <v>4992</v>
      </c>
      <c r="D884" s="21">
        <v>1500</v>
      </c>
      <c r="E884" s="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7">
        <f t="shared" si="78"/>
        <v>20.133333333333333</v>
      </c>
      <c r="P884" s="5">
        <f t="shared" si="79"/>
        <v>21</v>
      </c>
      <c r="Q884" t="str">
        <f t="shared" si="80"/>
        <v>music</v>
      </c>
      <c r="R884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48" x14ac:dyDescent="0.2">
      <c r="A885">
        <v>883</v>
      </c>
      <c r="B885" s="2" t="s">
        <v>884</v>
      </c>
      <c r="C885" s="2" t="s">
        <v>4993</v>
      </c>
      <c r="D885" s="21">
        <v>5000</v>
      </c>
      <c r="E885" s="4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7">
        <f t="shared" si="78"/>
        <v>40.020000000000003</v>
      </c>
      <c r="P885" s="5">
        <f t="shared" si="79"/>
        <v>83</v>
      </c>
      <c r="Q885" t="str">
        <f t="shared" si="80"/>
        <v>music</v>
      </c>
      <c r="R885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48" x14ac:dyDescent="0.2">
      <c r="A886">
        <v>884</v>
      </c>
      <c r="B886" s="2" t="s">
        <v>885</v>
      </c>
      <c r="C886" s="2" t="s">
        <v>4994</v>
      </c>
      <c r="D886" s="21">
        <v>2000</v>
      </c>
      <c r="E886" s="4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7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48" x14ac:dyDescent="0.2">
      <c r="A887">
        <v>885</v>
      </c>
      <c r="B887" s="2" t="s">
        <v>886</v>
      </c>
      <c r="C887" s="2" t="s">
        <v>4995</v>
      </c>
      <c r="D887" s="21">
        <v>1000</v>
      </c>
      <c r="E887" s="4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7">
        <f t="shared" si="78"/>
        <v>75</v>
      </c>
      <c r="P887" s="5">
        <f t="shared" si="79"/>
        <v>35</v>
      </c>
      <c r="Q887" t="str">
        <f t="shared" si="80"/>
        <v>music</v>
      </c>
      <c r="R887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48" x14ac:dyDescent="0.2">
      <c r="A888">
        <v>886</v>
      </c>
      <c r="B888" s="2" t="s">
        <v>887</v>
      </c>
      <c r="C888" s="2" t="s">
        <v>4996</v>
      </c>
      <c r="D888" s="21">
        <v>500</v>
      </c>
      <c r="E888" s="4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7">
        <f t="shared" si="78"/>
        <v>41</v>
      </c>
      <c r="P888" s="5">
        <f t="shared" si="79"/>
        <v>29</v>
      </c>
      <c r="Q888" t="str">
        <f t="shared" si="80"/>
        <v>music</v>
      </c>
      <c r="R888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48" x14ac:dyDescent="0.2">
      <c r="A889">
        <v>887</v>
      </c>
      <c r="B889" s="2" t="s">
        <v>888</v>
      </c>
      <c r="C889" s="2" t="s">
        <v>4997</v>
      </c>
      <c r="D889" s="21">
        <v>1000</v>
      </c>
      <c r="E889" s="4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7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48" x14ac:dyDescent="0.2">
      <c r="A890">
        <v>888</v>
      </c>
      <c r="B890" s="2" t="s">
        <v>889</v>
      </c>
      <c r="C890" s="2" t="s">
        <v>4998</v>
      </c>
      <c r="D890" s="21">
        <v>1000</v>
      </c>
      <c r="E890" s="4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7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48" x14ac:dyDescent="0.2">
      <c r="A891">
        <v>889</v>
      </c>
      <c r="B891" s="2" t="s">
        <v>890</v>
      </c>
      <c r="C891" s="2" t="s">
        <v>4999</v>
      </c>
      <c r="D891" s="21">
        <v>25000</v>
      </c>
      <c r="E891" s="4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7">
        <f t="shared" si="78"/>
        <v>9.4412800000000008</v>
      </c>
      <c r="P891" s="5">
        <f t="shared" si="79"/>
        <v>73</v>
      </c>
      <c r="Q891" t="str">
        <f t="shared" si="80"/>
        <v>music</v>
      </c>
      <c r="R891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48" x14ac:dyDescent="0.2">
      <c r="A892">
        <v>890</v>
      </c>
      <c r="B892" s="2" t="s">
        <v>891</v>
      </c>
      <c r="C892" s="2" t="s">
        <v>5000</v>
      </c>
      <c r="D892" s="21">
        <v>3000</v>
      </c>
      <c r="E892" s="4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7">
        <f t="shared" si="78"/>
        <v>4.1666666666666661</v>
      </c>
      <c r="P892" s="5">
        <f t="shared" si="79"/>
        <v>31</v>
      </c>
      <c r="Q892" t="str">
        <f t="shared" si="80"/>
        <v>music</v>
      </c>
      <c r="R892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48" x14ac:dyDescent="0.2">
      <c r="A893">
        <v>891</v>
      </c>
      <c r="B893" s="2" t="s">
        <v>892</v>
      </c>
      <c r="C893" s="2" t="s">
        <v>5001</v>
      </c>
      <c r="D893" s="21">
        <v>8000</v>
      </c>
      <c r="E893" s="4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7">
        <f t="shared" si="78"/>
        <v>3.25</v>
      </c>
      <c r="P893" s="5">
        <f t="shared" si="79"/>
        <v>28</v>
      </c>
      <c r="Q893" t="str">
        <f t="shared" si="80"/>
        <v>music</v>
      </c>
      <c r="R893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48" x14ac:dyDescent="0.2">
      <c r="A894">
        <v>892</v>
      </c>
      <c r="B894" s="2" t="s">
        <v>893</v>
      </c>
      <c r="C894" s="2" t="s">
        <v>5002</v>
      </c>
      <c r="D894" s="21">
        <v>6000</v>
      </c>
      <c r="E894" s="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7">
        <f t="shared" si="78"/>
        <v>40.75</v>
      </c>
      <c r="P894" s="5">
        <f t="shared" si="79"/>
        <v>143</v>
      </c>
      <c r="Q894" t="str">
        <f t="shared" si="80"/>
        <v>music</v>
      </c>
      <c r="R894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48" x14ac:dyDescent="0.2">
      <c r="A895">
        <v>893</v>
      </c>
      <c r="B895" s="2" t="s">
        <v>894</v>
      </c>
      <c r="C895" s="2" t="s">
        <v>5003</v>
      </c>
      <c r="D895" s="21">
        <v>2000</v>
      </c>
      <c r="E895" s="4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7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48" x14ac:dyDescent="0.2">
      <c r="A896">
        <v>894</v>
      </c>
      <c r="B896" s="2" t="s">
        <v>895</v>
      </c>
      <c r="C896" s="2" t="s">
        <v>5004</v>
      </c>
      <c r="D896" s="21">
        <v>20000</v>
      </c>
      <c r="E896" s="4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7">
        <f t="shared" si="78"/>
        <v>39.17</v>
      </c>
      <c r="P896" s="5">
        <f t="shared" si="79"/>
        <v>147</v>
      </c>
      <c r="Q896" t="str">
        <f t="shared" si="80"/>
        <v>music</v>
      </c>
      <c r="R896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48" x14ac:dyDescent="0.2">
      <c r="A897">
        <v>895</v>
      </c>
      <c r="B897" s="2" t="s">
        <v>896</v>
      </c>
      <c r="C897" s="2" t="s">
        <v>5005</v>
      </c>
      <c r="D897" s="21">
        <v>8000</v>
      </c>
      <c r="E897" s="4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7">
        <f t="shared" si="78"/>
        <v>2.4375</v>
      </c>
      <c r="P897" s="5">
        <f t="shared" si="79"/>
        <v>27</v>
      </c>
      <c r="Q897" t="str">
        <f t="shared" si="80"/>
        <v>music</v>
      </c>
      <c r="R897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48" x14ac:dyDescent="0.2">
      <c r="A898">
        <v>896</v>
      </c>
      <c r="B898" s="2" t="s">
        <v>897</v>
      </c>
      <c r="C898" s="2" t="s">
        <v>5006</v>
      </c>
      <c r="D898" s="21">
        <v>8000</v>
      </c>
      <c r="E898" s="4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7">
        <f t="shared" si="78"/>
        <v>40</v>
      </c>
      <c r="P898" s="5">
        <f t="shared" si="79"/>
        <v>44</v>
      </c>
      <c r="Q898" t="str">
        <f t="shared" si="80"/>
        <v>music</v>
      </c>
      <c r="R898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48" x14ac:dyDescent="0.2">
      <c r="A899">
        <v>897</v>
      </c>
      <c r="B899" s="2" t="s">
        <v>898</v>
      </c>
      <c r="C899" s="2" t="s">
        <v>5007</v>
      </c>
      <c r="D899" s="21">
        <v>3000</v>
      </c>
      <c r="E899" s="4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7">
        <f t="shared" ref="O899:O962" si="84">(E899/D899)*100</f>
        <v>0</v>
      </c>
      <c r="P899" s="5">
        <f t="shared" ref="P899:P962" si="85">IF(E899, QUOTIENT(E899,L899),0)</f>
        <v>0</v>
      </c>
      <c r="Q899" t="str">
        <f t="shared" ref="Q899:Q962" si="86">LEFT(N899,FIND("/",N899,1)-1)</f>
        <v>music</v>
      </c>
      <c r="R899" t="str">
        <f t="shared" ref="R899:R962" si="87">RIGHT(N899,LEN(N899)-FIND("/",N899,1))</f>
        <v>indie rock</v>
      </c>
      <c r="S899" s="15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48" x14ac:dyDescent="0.2">
      <c r="A900">
        <v>898</v>
      </c>
      <c r="B900" s="2" t="s">
        <v>899</v>
      </c>
      <c r="C900" s="2" t="s">
        <v>5008</v>
      </c>
      <c r="D900" s="21">
        <v>2500</v>
      </c>
      <c r="E900" s="4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7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48" x14ac:dyDescent="0.2">
      <c r="A901">
        <v>899</v>
      </c>
      <c r="B901" s="2" t="s">
        <v>900</v>
      </c>
      <c r="C901" s="2" t="s">
        <v>5009</v>
      </c>
      <c r="D901" s="21">
        <v>750</v>
      </c>
      <c r="E901" s="4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7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32" x14ac:dyDescent="0.2">
      <c r="A902">
        <v>900</v>
      </c>
      <c r="B902" s="2" t="s">
        <v>901</v>
      </c>
      <c r="C902" s="2" t="s">
        <v>5010</v>
      </c>
      <c r="D902" s="21">
        <v>5000</v>
      </c>
      <c r="E902" s="4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7">
        <f t="shared" si="84"/>
        <v>0.42</v>
      </c>
      <c r="P902" s="5">
        <f t="shared" si="85"/>
        <v>10</v>
      </c>
      <c r="Q902" t="str">
        <f t="shared" si="86"/>
        <v>music</v>
      </c>
      <c r="R902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64" x14ac:dyDescent="0.2">
      <c r="A903">
        <v>901</v>
      </c>
      <c r="B903" s="2" t="s">
        <v>902</v>
      </c>
      <c r="C903" s="2" t="s">
        <v>5011</v>
      </c>
      <c r="D903" s="21">
        <v>6500</v>
      </c>
      <c r="E903" s="4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7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48" x14ac:dyDescent="0.2">
      <c r="A904">
        <v>902</v>
      </c>
      <c r="B904" s="2" t="s">
        <v>903</v>
      </c>
      <c r="C904" s="2" t="s">
        <v>5012</v>
      </c>
      <c r="D904" s="21">
        <v>30000</v>
      </c>
      <c r="E904" s="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7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48" x14ac:dyDescent="0.2">
      <c r="A905">
        <v>903</v>
      </c>
      <c r="B905" s="2" t="s">
        <v>904</v>
      </c>
      <c r="C905" s="2" t="s">
        <v>5013</v>
      </c>
      <c r="D905" s="21">
        <v>5000</v>
      </c>
      <c r="E905" s="4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7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48" x14ac:dyDescent="0.2">
      <c r="A906">
        <v>904</v>
      </c>
      <c r="B906" s="2" t="s">
        <v>905</v>
      </c>
      <c r="C906" s="2" t="s">
        <v>5014</v>
      </c>
      <c r="D906" s="21">
        <v>50000</v>
      </c>
      <c r="E906" s="4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7">
        <f t="shared" si="84"/>
        <v>0.30199999999999999</v>
      </c>
      <c r="P906" s="5">
        <f t="shared" si="85"/>
        <v>50</v>
      </c>
      <c r="Q906" t="str">
        <f t="shared" si="86"/>
        <v>music</v>
      </c>
      <c r="R906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48" x14ac:dyDescent="0.2">
      <c r="A907">
        <v>905</v>
      </c>
      <c r="B907" s="2" t="s">
        <v>906</v>
      </c>
      <c r="C907" s="2" t="s">
        <v>5015</v>
      </c>
      <c r="D907" s="21">
        <v>6500</v>
      </c>
      <c r="E907" s="4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7">
        <f t="shared" si="84"/>
        <v>3.0153846153846153</v>
      </c>
      <c r="P907" s="5">
        <f t="shared" si="85"/>
        <v>32</v>
      </c>
      <c r="Q907" t="str">
        <f t="shared" si="86"/>
        <v>music</v>
      </c>
      <c r="R907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32" x14ac:dyDescent="0.2">
      <c r="A908">
        <v>906</v>
      </c>
      <c r="B908" s="2" t="s">
        <v>907</v>
      </c>
      <c r="C908" s="2" t="s">
        <v>5016</v>
      </c>
      <c r="D908" s="21">
        <v>15000</v>
      </c>
      <c r="E908" s="4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7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32" x14ac:dyDescent="0.2">
      <c r="A909">
        <v>907</v>
      </c>
      <c r="B909" s="2" t="s">
        <v>908</v>
      </c>
      <c r="C909" s="2" t="s">
        <v>5017</v>
      </c>
      <c r="D909" s="21">
        <v>2900</v>
      </c>
      <c r="E909" s="4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7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48" x14ac:dyDescent="0.2">
      <c r="A910">
        <v>908</v>
      </c>
      <c r="B910" s="2" t="s">
        <v>909</v>
      </c>
      <c r="C910" s="2" t="s">
        <v>5018</v>
      </c>
      <c r="D910" s="21">
        <v>2500</v>
      </c>
      <c r="E910" s="4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7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48" x14ac:dyDescent="0.2">
      <c r="A911">
        <v>909</v>
      </c>
      <c r="B911" s="2" t="s">
        <v>910</v>
      </c>
      <c r="C911" s="2" t="s">
        <v>5019</v>
      </c>
      <c r="D911" s="21">
        <v>16000</v>
      </c>
      <c r="E911" s="4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7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48" x14ac:dyDescent="0.2">
      <c r="A912">
        <v>910</v>
      </c>
      <c r="B912" s="2" t="s">
        <v>911</v>
      </c>
      <c r="C912" s="2" t="s">
        <v>5020</v>
      </c>
      <c r="D912" s="21">
        <v>550</v>
      </c>
      <c r="E912" s="4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7">
        <f t="shared" si="84"/>
        <v>22.363636363636363</v>
      </c>
      <c r="P912" s="5">
        <f t="shared" si="85"/>
        <v>24</v>
      </c>
      <c r="Q912" t="str">
        <f t="shared" si="86"/>
        <v>music</v>
      </c>
      <c r="R912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48" x14ac:dyDescent="0.2">
      <c r="A913">
        <v>911</v>
      </c>
      <c r="B913" s="2" t="s">
        <v>912</v>
      </c>
      <c r="C913" s="2" t="s">
        <v>5021</v>
      </c>
      <c r="D913" s="21">
        <v>100000</v>
      </c>
      <c r="E913" s="4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7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48" x14ac:dyDescent="0.2">
      <c r="A914">
        <v>912</v>
      </c>
      <c r="B914" s="2" t="s">
        <v>913</v>
      </c>
      <c r="C914" s="2" t="s">
        <v>5022</v>
      </c>
      <c r="D914" s="21">
        <v>3500</v>
      </c>
      <c r="E914" s="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7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48" x14ac:dyDescent="0.2">
      <c r="A915">
        <v>913</v>
      </c>
      <c r="B915" s="2" t="s">
        <v>914</v>
      </c>
      <c r="C915" s="2" t="s">
        <v>5023</v>
      </c>
      <c r="D915" s="21">
        <v>30000</v>
      </c>
      <c r="E915" s="4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7">
        <f t="shared" si="84"/>
        <v>6.6066666666666665</v>
      </c>
      <c r="P915" s="5">
        <f t="shared" si="85"/>
        <v>82</v>
      </c>
      <c r="Q915" t="str">
        <f t="shared" si="86"/>
        <v>music</v>
      </c>
      <c r="R915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48" x14ac:dyDescent="0.2">
      <c r="A916">
        <v>914</v>
      </c>
      <c r="B916" s="2" t="s">
        <v>915</v>
      </c>
      <c r="C916" s="2" t="s">
        <v>5024</v>
      </c>
      <c r="D916" s="21">
        <v>1500</v>
      </c>
      <c r="E916" s="4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7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48" x14ac:dyDescent="0.2">
      <c r="A917">
        <v>915</v>
      </c>
      <c r="B917" s="2" t="s">
        <v>916</v>
      </c>
      <c r="C917" s="2" t="s">
        <v>5025</v>
      </c>
      <c r="D917" s="21">
        <v>6500</v>
      </c>
      <c r="E917" s="4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7">
        <f t="shared" si="84"/>
        <v>5.7692307692307692</v>
      </c>
      <c r="P917" s="5">
        <f t="shared" si="85"/>
        <v>41</v>
      </c>
      <c r="Q917" t="str">
        <f t="shared" si="86"/>
        <v>music</v>
      </c>
      <c r="R917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48" x14ac:dyDescent="0.2">
      <c r="A918">
        <v>916</v>
      </c>
      <c r="B918" s="2" t="s">
        <v>917</v>
      </c>
      <c r="C918" s="2" t="s">
        <v>5026</v>
      </c>
      <c r="D918" s="21">
        <v>3300</v>
      </c>
      <c r="E918" s="4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7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48" x14ac:dyDescent="0.2">
      <c r="A919">
        <v>917</v>
      </c>
      <c r="B919" s="2" t="s">
        <v>918</v>
      </c>
      <c r="C919" s="2" t="s">
        <v>5027</v>
      </c>
      <c r="D919" s="21">
        <v>5000</v>
      </c>
      <c r="E919" s="4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7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48" x14ac:dyDescent="0.2">
      <c r="A920">
        <v>918</v>
      </c>
      <c r="B920" s="2" t="s">
        <v>919</v>
      </c>
      <c r="C920" s="2" t="s">
        <v>5028</v>
      </c>
      <c r="D920" s="21">
        <v>3900</v>
      </c>
      <c r="E920" s="4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7">
        <f t="shared" si="84"/>
        <v>5.0256410256410255</v>
      </c>
      <c r="P920" s="5">
        <f t="shared" si="85"/>
        <v>19</v>
      </c>
      <c r="Q920" t="str">
        <f t="shared" si="86"/>
        <v>music</v>
      </c>
      <c r="R920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ht="16" x14ac:dyDescent="0.2">
      <c r="A921">
        <v>919</v>
      </c>
      <c r="B921" s="2" t="s">
        <v>920</v>
      </c>
      <c r="C921" s="2" t="s">
        <v>5029</v>
      </c>
      <c r="D921" s="21">
        <v>20000</v>
      </c>
      <c r="E921" s="4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7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48" x14ac:dyDescent="0.2">
      <c r="A922">
        <v>920</v>
      </c>
      <c r="B922" s="2" t="s">
        <v>921</v>
      </c>
      <c r="C922" s="2" t="s">
        <v>5030</v>
      </c>
      <c r="D922" s="21">
        <v>5500</v>
      </c>
      <c r="E922" s="4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7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48" x14ac:dyDescent="0.2">
      <c r="A923">
        <v>921</v>
      </c>
      <c r="B923" s="2" t="s">
        <v>922</v>
      </c>
      <c r="C923" s="2" t="s">
        <v>5031</v>
      </c>
      <c r="D923" s="21">
        <v>15000</v>
      </c>
      <c r="E923" s="4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7">
        <f t="shared" si="84"/>
        <v>30.9</v>
      </c>
      <c r="P923" s="5">
        <f t="shared" si="85"/>
        <v>231</v>
      </c>
      <c r="Q923" t="str">
        <f t="shared" si="86"/>
        <v>music</v>
      </c>
      <c r="R923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48" x14ac:dyDescent="0.2">
      <c r="A924">
        <v>922</v>
      </c>
      <c r="B924" s="2" t="s">
        <v>923</v>
      </c>
      <c r="C924" s="2" t="s">
        <v>5032</v>
      </c>
      <c r="D924" s="21">
        <v>27000</v>
      </c>
      <c r="E924" s="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7">
        <f t="shared" si="84"/>
        <v>21.037037037037038</v>
      </c>
      <c r="P924" s="5">
        <f t="shared" si="85"/>
        <v>189</v>
      </c>
      <c r="Q924" t="str">
        <f t="shared" si="86"/>
        <v>music</v>
      </c>
      <c r="R924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48" x14ac:dyDescent="0.2">
      <c r="A925">
        <v>923</v>
      </c>
      <c r="B925" s="2" t="s">
        <v>924</v>
      </c>
      <c r="C925" s="2" t="s">
        <v>5033</v>
      </c>
      <c r="D925" s="21">
        <v>15000</v>
      </c>
      <c r="E925" s="4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7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48" x14ac:dyDescent="0.2">
      <c r="A926">
        <v>924</v>
      </c>
      <c r="B926" s="2" t="s">
        <v>925</v>
      </c>
      <c r="C926" s="2" t="s">
        <v>5034</v>
      </c>
      <c r="D926" s="21">
        <v>3000</v>
      </c>
      <c r="E926" s="4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7">
        <f t="shared" si="84"/>
        <v>10.9</v>
      </c>
      <c r="P926" s="5">
        <f t="shared" si="85"/>
        <v>21</v>
      </c>
      <c r="Q926" t="str">
        <f t="shared" si="86"/>
        <v>music</v>
      </c>
      <c r="R926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48" x14ac:dyDescent="0.2">
      <c r="A927">
        <v>925</v>
      </c>
      <c r="B927" s="2" t="s">
        <v>926</v>
      </c>
      <c r="C927" s="2" t="s">
        <v>5035</v>
      </c>
      <c r="D927" s="21">
        <v>6000</v>
      </c>
      <c r="E927" s="4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7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64" x14ac:dyDescent="0.2">
      <c r="A928">
        <v>926</v>
      </c>
      <c r="B928" s="2" t="s">
        <v>927</v>
      </c>
      <c r="C928" s="2" t="s">
        <v>5036</v>
      </c>
      <c r="D928" s="21">
        <v>7000</v>
      </c>
      <c r="E928" s="4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7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32" x14ac:dyDescent="0.2">
      <c r="A929">
        <v>927</v>
      </c>
      <c r="B929" s="2" t="s">
        <v>928</v>
      </c>
      <c r="C929" s="2" t="s">
        <v>5037</v>
      </c>
      <c r="D929" s="21">
        <v>20000</v>
      </c>
      <c r="E929" s="4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7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48" x14ac:dyDescent="0.2">
      <c r="A930">
        <v>928</v>
      </c>
      <c r="B930" s="2" t="s">
        <v>929</v>
      </c>
      <c r="C930" s="2" t="s">
        <v>5038</v>
      </c>
      <c r="D930" s="21">
        <v>14500</v>
      </c>
      <c r="E930" s="4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7">
        <f t="shared" si="84"/>
        <v>10.86206896551724</v>
      </c>
      <c r="P930" s="5">
        <f t="shared" si="85"/>
        <v>56</v>
      </c>
      <c r="Q930" t="str">
        <f t="shared" si="86"/>
        <v>music</v>
      </c>
      <c r="R930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48" x14ac:dyDescent="0.2">
      <c r="A931">
        <v>929</v>
      </c>
      <c r="B931" s="2" t="s">
        <v>930</v>
      </c>
      <c r="C931" s="2" t="s">
        <v>5039</v>
      </c>
      <c r="D931" s="21">
        <v>500</v>
      </c>
      <c r="E931" s="4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7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48" x14ac:dyDescent="0.2">
      <c r="A932">
        <v>930</v>
      </c>
      <c r="B932" s="2" t="s">
        <v>931</v>
      </c>
      <c r="C932" s="2" t="s">
        <v>5040</v>
      </c>
      <c r="D932" s="21">
        <v>900</v>
      </c>
      <c r="E932" s="4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7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48" x14ac:dyDescent="0.2">
      <c r="A933">
        <v>931</v>
      </c>
      <c r="B933" s="2" t="s">
        <v>932</v>
      </c>
      <c r="C933" s="2" t="s">
        <v>5041</v>
      </c>
      <c r="D933" s="21">
        <v>2000</v>
      </c>
      <c r="E933" s="4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7">
        <f t="shared" si="84"/>
        <v>6.5500000000000007</v>
      </c>
      <c r="P933" s="5">
        <f t="shared" si="85"/>
        <v>18</v>
      </c>
      <c r="Q933" t="str">
        <f t="shared" si="86"/>
        <v>music</v>
      </c>
      <c r="R933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32" x14ac:dyDescent="0.2">
      <c r="A934">
        <v>932</v>
      </c>
      <c r="B934" s="2" t="s">
        <v>933</v>
      </c>
      <c r="C934" s="2" t="s">
        <v>5042</v>
      </c>
      <c r="D934" s="21">
        <v>9500</v>
      </c>
      <c r="E934" s="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7">
        <f t="shared" si="84"/>
        <v>14.536842105263158</v>
      </c>
      <c r="P934" s="5">
        <f t="shared" si="85"/>
        <v>46</v>
      </c>
      <c r="Q934" t="str">
        <f t="shared" si="86"/>
        <v>music</v>
      </c>
      <c r="R934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48" x14ac:dyDescent="0.2">
      <c r="A935">
        <v>933</v>
      </c>
      <c r="B935" s="2" t="s">
        <v>934</v>
      </c>
      <c r="C935" s="2" t="s">
        <v>5043</v>
      </c>
      <c r="D935" s="21">
        <v>2000</v>
      </c>
      <c r="E935" s="4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7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48" x14ac:dyDescent="0.2">
      <c r="A936">
        <v>934</v>
      </c>
      <c r="B936" s="2" t="s">
        <v>935</v>
      </c>
      <c r="C936" s="2" t="s">
        <v>5044</v>
      </c>
      <c r="D936" s="21">
        <v>5000</v>
      </c>
      <c r="E936" s="4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7">
        <f t="shared" si="84"/>
        <v>30.4</v>
      </c>
      <c r="P936" s="5">
        <f t="shared" si="85"/>
        <v>50</v>
      </c>
      <c r="Q936" t="str">
        <f t="shared" si="86"/>
        <v>music</v>
      </c>
      <c r="R936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48" x14ac:dyDescent="0.2">
      <c r="A937">
        <v>935</v>
      </c>
      <c r="B937" s="2" t="s">
        <v>936</v>
      </c>
      <c r="C937" s="2" t="s">
        <v>5045</v>
      </c>
      <c r="D937" s="21">
        <v>3500</v>
      </c>
      <c r="E937" s="4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7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48" x14ac:dyDescent="0.2">
      <c r="A938">
        <v>936</v>
      </c>
      <c r="B938" s="2" t="s">
        <v>937</v>
      </c>
      <c r="C938" s="2" t="s">
        <v>5046</v>
      </c>
      <c r="D938" s="21">
        <v>1400</v>
      </c>
      <c r="E938" s="4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7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48" x14ac:dyDescent="0.2">
      <c r="A939">
        <v>937</v>
      </c>
      <c r="B939" s="2" t="s">
        <v>938</v>
      </c>
      <c r="C939" s="2" t="s">
        <v>5047</v>
      </c>
      <c r="D939" s="21">
        <v>3500</v>
      </c>
      <c r="E939" s="4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7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48" x14ac:dyDescent="0.2">
      <c r="A940">
        <v>938</v>
      </c>
      <c r="B940" s="2" t="s">
        <v>939</v>
      </c>
      <c r="C940" s="2" t="s">
        <v>5048</v>
      </c>
      <c r="D940" s="21">
        <v>7000</v>
      </c>
      <c r="E940" s="4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7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48" x14ac:dyDescent="0.2">
      <c r="A941">
        <v>939</v>
      </c>
      <c r="B941" s="2" t="s">
        <v>940</v>
      </c>
      <c r="C941" s="2" t="s">
        <v>5049</v>
      </c>
      <c r="D941" s="21">
        <v>2750</v>
      </c>
      <c r="E941" s="4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7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48" x14ac:dyDescent="0.2">
      <c r="A942">
        <v>940</v>
      </c>
      <c r="B942" s="2" t="s">
        <v>941</v>
      </c>
      <c r="C942" s="2" t="s">
        <v>5050</v>
      </c>
      <c r="D942" s="21">
        <v>9000</v>
      </c>
      <c r="E942" s="4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7">
        <f t="shared" si="84"/>
        <v>17.155555555555555</v>
      </c>
      <c r="P942" s="5">
        <f t="shared" si="85"/>
        <v>110</v>
      </c>
      <c r="Q942" t="str">
        <f t="shared" si="86"/>
        <v>technology</v>
      </c>
      <c r="R942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48" x14ac:dyDescent="0.2">
      <c r="A943">
        <v>941</v>
      </c>
      <c r="B943" s="2" t="s">
        <v>942</v>
      </c>
      <c r="C943" s="2" t="s">
        <v>5051</v>
      </c>
      <c r="D943" s="21">
        <v>50000</v>
      </c>
      <c r="E943" s="4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7">
        <f t="shared" si="84"/>
        <v>2.3220000000000001</v>
      </c>
      <c r="P943" s="5">
        <f t="shared" si="85"/>
        <v>37</v>
      </c>
      <c r="Q943" t="str">
        <f t="shared" si="86"/>
        <v>technology</v>
      </c>
      <c r="R943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48" x14ac:dyDescent="0.2">
      <c r="A944">
        <v>942</v>
      </c>
      <c r="B944" s="2" t="s">
        <v>943</v>
      </c>
      <c r="C944" s="2" t="s">
        <v>5052</v>
      </c>
      <c r="D944" s="21">
        <v>7500</v>
      </c>
      <c r="E944" s="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7">
        <f t="shared" si="84"/>
        <v>8.9066666666666663</v>
      </c>
      <c r="P944" s="5">
        <f t="shared" si="85"/>
        <v>41</v>
      </c>
      <c r="Q944" t="str">
        <f t="shared" si="86"/>
        <v>technology</v>
      </c>
      <c r="R944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32" x14ac:dyDescent="0.2">
      <c r="A945">
        <v>943</v>
      </c>
      <c r="B945" s="2" t="s">
        <v>944</v>
      </c>
      <c r="C945" s="2" t="s">
        <v>5053</v>
      </c>
      <c r="D945" s="21">
        <v>3000</v>
      </c>
      <c r="E945" s="4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7">
        <f t="shared" si="84"/>
        <v>9.6333333333333346</v>
      </c>
      <c r="P945" s="5">
        <f t="shared" si="85"/>
        <v>24</v>
      </c>
      <c r="Q945" t="str">
        <f t="shared" si="86"/>
        <v>technology</v>
      </c>
      <c r="R945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48" x14ac:dyDescent="0.2">
      <c r="A946">
        <v>944</v>
      </c>
      <c r="B946" s="2" t="s">
        <v>945</v>
      </c>
      <c r="C946" s="2" t="s">
        <v>5054</v>
      </c>
      <c r="D946" s="21">
        <v>50000</v>
      </c>
      <c r="E946" s="4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7">
        <f t="shared" si="84"/>
        <v>13.325999999999999</v>
      </c>
      <c r="P946" s="5">
        <f t="shared" si="85"/>
        <v>69</v>
      </c>
      <c r="Q946" t="str">
        <f t="shared" si="86"/>
        <v>technology</v>
      </c>
      <c r="R946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48" x14ac:dyDescent="0.2">
      <c r="A947">
        <v>945</v>
      </c>
      <c r="B947" s="2" t="s">
        <v>946</v>
      </c>
      <c r="C947" s="2" t="s">
        <v>5055</v>
      </c>
      <c r="D947" s="21">
        <v>100000</v>
      </c>
      <c r="E947" s="4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7">
        <f t="shared" si="84"/>
        <v>2.484</v>
      </c>
      <c r="P947" s="5">
        <f t="shared" si="85"/>
        <v>155</v>
      </c>
      <c r="Q947" t="str">
        <f t="shared" si="86"/>
        <v>technology</v>
      </c>
      <c r="R947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32" x14ac:dyDescent="0.2">
      <c r="A948">
        <v>946</v>
      </c>
      <c r="B948" s="2" t="s">
        <v>947</v>
      </c>
      <c r="C948" s="2" t="s">
        <v>5056</v>
      </c>
      <c r="D948" s="21">
        <v>15000</v>
      </c>
      <c r="E948" s="4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7">
        <f t="shared" si="84"/>
        <v>1.9066666666666665</v>
      </c>
      <c r="P948" s="5">
        <f t="shared" si="85"/>
        <v>57</v>
      </c>
      <c r="Q948" t="str">
        <f t="shared" si="86"/>
        <v>technology</v>
      </c>
      <c r="R948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48" x14ac:dyDescent="0.2">
      <c r="A949">
        <v>947</v>
      </c>
      <c r="B949" s="2" t="s">
        <v>948</v>
      </c>
      <c r="C949" s="2" t="s">
        <v>5057</v>
      </c>
      <c r="D949" s="21">
        <v>850</v>
      </c>
      <c r="E949" s="4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7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48" x14ac:dyDescent="0.2">
      <c r="A950">
        <v>948</v>
      </c>
      <c r="B950" s="2" t="s">
        <v>949</v>
      </c>
      <c r="C950" s="2" t="s">
        <v>5058</v>
      </c>
      <c r="D950" s="21">
        <v>4000</v>
      </c>
      <c r="E950" s="4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7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48" x14ac:dyDescent="0.2">
      <c r="A951">
        <v>949</v>
      </c>
      <c r="B951" s="2" t="s">
        <v>950</v>
      </c>
      <c r="C951" s="2" t="s">
        <v>5059</v>
      </c>
      <c r="D951" s="21">
        <v>20000</v>
      </c>
      <c r="E951" s="4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7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48" x14ac:dyDescent="0.2">
      <c r="A952">
        <v>950</v>
      </c>
      <c r="B952" s="2" t="s">
        <v>951</v>
      </c>
      <c r="C952" s="2" t="s">
        <v>5060</v>
      </c>
      <c r="D952" s="21">
        <v>5000</v>
      </c>
      <c r="E952" s="4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7">
        <f t="shared" si="84"/>
        <v>28.04</v>
      </c>
      <c r="P952" s="5">
        <f t="shared" si="85"/>
        <v>58</v>
      </c>
      <c r="Q952" t="str">
        <f t="shared" si="86"/>
        <v>technology</v>
      </c>
      <c r="R952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ht="16" x14ac:dyDescent="0.2">
      <c r="A953">
        <v>951</v>
      </c>
      <c r="B953" s="2" t="s">
        <v>952</v>
      </c>
      <c r="C953" s="2" t="s">
        <v>5061</v>
      </c>
      <c r="D953" s="21">
        <v>50000</v>
      </c>
      <c r="E953" s="4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7">
        <f t="shared" si="84"/>
        <v>38.39</v>
      </c>
      <c r="P953" s="5">
        <f t="shared" si="85"/>
        <v>158</v>
      </c>
      <c r="Q953" t="str">
        <f t="shared" si="86"/>
        <v>technology</v>
      </c>
      <c r="R953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32" x14ac:dyDescent="0.2">
      <c r="A954">
        <v>952</v>
      </c>
      <c r="B954" s="2" t="s">
        <v>953</v>
      </c>
      <c r="C954" s="2" t="s">
        <v>5062</v>
      </c>
      <c r="D954" s="21">
        <v>49000</v>
      </c>
      <c r="E954" s="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7">
        <f t="shared" si="84"/>
        <v>39.942857142857143</v>
      </c>
      <c r="P954" s="5">
        <f t="shared" si="85"/>
        <v>99</v>
      </c>
      <c r="Q954" t="str">
        <f t="shared" si="86"/>
        <v>technology</v>
      </c>
      <c r="R954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48" x14ac:dyDescent="0.2">
      <c r="A955">
        <v>953</v>
      </c>
      <c r="B955" s="2" t="s">
        <v>954</v>
      </c>
      <c r="C955" s="2" t="s">
        <v>5063</v>
      </c>
      <c r="D955" s="21">
        <v>15000</v>
      </c>
      <c r="E955" s="4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7">
        <f t="shared" si="84"/>
        <v>0.84</v>
      </c>
      <c r="P955" s="5">
        <f t="shared" si="85"/>
        <v>25</v>
      </c>
      <c r="Q955" t="str">
        <f t="shared" si="86"/>
        <v>technology</v>
      </c>
      <c r="R955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48" x14ac:dyDescent="0.2">
      <c r="A956">
        <v>954</v>
      </c>
      <c r="B956" s="2" t="s">
        <v>955</v>
      </c>
      <c r="C956" s="2" t="s">
        <v>5064</v>
      </c>
      <c r="D956" s="21">
        <v>15000</v>
      </c>
      <c r="E956" s="4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7">
        <f t="shared" si="84"/>
        <v>43.406666666666666</v>
      </c>
      <c r="P956" s="5">
        <f t="shared" si="85"/>
        <v>89</v>
      </c>
      <c r="Q956" t="str">
        <f t="shared" si="86"/>
        <v>technology</v>
      </c>
      <c r="R956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48" x14ac:dyDescent="0.2">
      <c r="A957">
        <v>955</v>
      </c>
      <c r="B957" s="2" t="s">
        <v>956</v>
      </c>
      <c r="C957" s="2" t="s">
        <v>5065</v>
      </c>
      <c r="D957" s="21">
        <v>300000</v>
      </c>
      <c r="E957" s="4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7">
        <f t="shared" si="84"/>
        <v>5.6613333333333333</v>
      </c>
      <c r="P957" s="5">
        <f t="shared" si="85"/>
        <v>182</v>
      </c>
      <c r="Q957" t="str">
        <f t="shared" si="86"/>
        <v>technology</v>
      </c>
      <c r="R957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64" x14ac:dyDescent="0.2">
      <c r="A958">
        <v>956</v>
      </c>
      <c r="B958" s="2" t="s">
        <v>957</v>
      </c>
      <c r="C958" s="2" t="s">
        <v>5066</v>
      </c>
      <c r="D958" s="21">
        <v>50000</v>
      </c>
      <c r="E958" s="4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7">
        <f t="shared" si="84"/>
        <v>1.722</v>
      </c>
      <c r="P958" s="5">
        <f t="shared" si="85"/>
        <v>50</v>
      </c>
      <c r="Q958" t="str">
        <f t="shared" si="86"/>
        <v>technology</v>
      </c>
      <c r="R958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32" x14ac:dyDescent="0.2">
      <c r="A959">
        <v>957</v>
      </c>
      <c r="B959" s="2" t="s">
        <v>958</v>
      </c>
      <c r="C959" s="2" t="s">
        <v>5067</v>
      </c>
      <c r="D959" s="21">
        <v>12000</v>
      </c>
      <c r="E959" s="4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7">
        <f t="shared" si="84"/>
        <v>1.9416666666666664</v>
      </c>
      <c r="P959" s="5">
        <f t="shared" si="85"/>
        <v>33</v>
      </c>
      <c r="Q959" t="str">
        <f t="shared" si="86"/>
        <v>technology</v>
      </c>
      <c r="R959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48" x14ac:dyDescent="0.2">
      <c r="A960">
        <v>958</v>
      </c>
      <c r="B960" s="2" t="s">
        <v>959</v>
      </c>
      <c r="C960" s="2" t="s">
        <v>5068</v>
      </c>
      <c r="D960" s="21">
        <v>7777</v>
      </c>
      <c r="E960" s="4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7">
        <f t="shared" si="84"/>
        <v>11.328275684711327</v>
      </c>
      <c r="P960" s="5">
        <f t="shared" si="85"/>
        <v>51</v>
      </c>
      <c r="Q960" t="str">
        <f t="shared" si="86"/>
        <v>technology</v>
      </c>
      <c r="R960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48" x14ac:dyDescent="0.2">
      <c r="A961">
        <v>959</v>
      </c>
      <c r="B961" s="2" t="s">
        <v>960</v>
      </c>
      <c r="C961" s="2" t="s">
        <v>5069</v>
      </c>
      <c r="D961" s="21">
        <v>50000</v>
      </c>
      <c r="E961" s="4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7">
        <f t="shared" si="84"/>
        <v>38.86</v>
      </c>
      <c r="P961" s="5">
        <f t="shared" si="85"/>
        <v>113</v>
      </c>
      <c r="Q961" t="str">
        <f t="shared" si="86"/>
        <v>technology</v>
      </c>
      <c r="R961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48" x14ac:dyDescent="0.2">
      <c r="A962">
        <v>960</v>
      </c>
      <c r="B962" s="2" t="s">
        <v>961</v>
      </c>
      <c r="C962" s="2" t="s">
        <v>5070</v>
      </c>
      <c r="D962" s="21">
        <v>55650</v>
      </c>
      <c r="E962" s="4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7">
        <f t="shared" si="84"/>
        <v>46.100628930817614</v>
      </c>
      <c r="P962" s="5">
        <f t="shared" si="85"/>
        <v>136</v>
      </c>
      <c r="Q962" t="str">
        <f t="shared" si="86"/>
        <v>technology</v>
      </c>
      <c r="R962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48" x14ac:dyDescent="0.2">
      <c r="A963">
        <v>961</v>
      </c>
      <c r="B963" s="2" t="s">
        <v>962</v>
      </c>
      <c r="C963" s="2" t="s">
        <v>5071</v>
      </c>
      <c r="D963" s="21">
        <v>95000</v>
      </c>
      <c r="E963" s="4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7">
        <f t="shared" ref="O963:O1026" si="90">(E963/D963)*100</f>
        <v>42.188421052631583</v>
      </c>
      <c r="P963" s="5">
        <f t="shared" ref="P963:P1026" si="91">IF(E963, QUOTIENT(E963,L963),0)</f>
        <v>364</v>
      </c>
      <c r="Q963" t="str">
        <f t="shared" ref="Q963:Q1026" si="92">LEFT(N963,FIND("/",N963,1)-1)</f>
        <v>technology</v>
      </c>
      <c r="R963" t="str">
        <f t="shared" ref="R963:R1026" si="93">RIGHT(N963,LEN(N963)-FIND("/",N963,1))</f>
        <v>wearables</v>
      </c>
      <c r="S963" s="15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48" x14ac:dyDescent="0.2">
      <c r="A964">
        <v>962</v>
      </c>
      <c r="B964" s="2" t="s">
        <v>963</v>
      </c>
      <c r="C964" s="2" t="s">
        <v>5072</v>
      </c>
      <c r="D964" s="21">
        <v>2500</v>
      </c>
      <c r="E964" s="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7">
        <f t="shared" si="90"/>
        <v>28.48</v>
      </c>
      <c r="P964" s="5">
        <f t="shared" si="91"/>
        <v>19</v>
      </c>
      <c r="Q964" t="str">
        <f t="shared" si="92"/>
        <v>technology</v>
      </c>
      <c r="R964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32" x14ac:dyDescent="0.2">
      <c r="A965">
        <v>963</v>
      </c>
      <c r="B965" s="2" t="s">
        <v>964</v>
      </c>
      <c r="C965" s="2" t="s">
        <v>5073</v>
      </c>
      <c r="D965" s="21">
        <v>35000</v>
      </c>
      <c r="E965" s="4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7">
        <f t="shared" si="90"/>
        <v>1.077142857142857</v>
      </c>
      <c r="P965" s="5">
        <f t="shared" si="91"/>
        <v>41</v>
      </c>
      <c r="Q965" t="str">
        <f t="shared" si="92"/>
        <v>technology</v>
      </c>
      <c r="R965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48" x14ac:dyDescent="0.2">
      <c r="A966">
        <v>964</v>
      </c>
      <c r="B966" s="2" t="s">
        <v>965</v>
      </c>
      <c r="C966" s="2" t="s">
        <v>5074</v>
      </c>
      <c r="D966" s="21">
        <v>110000</v>
      </c>
      <c r="E966" s="4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7">
        <f t="shared" si="90"/>
        <v>0.79909090909090907</v>
      </c>
      <c r="P966" s="5">
        <f t="shared" si="91"/>
        <v>30</v>
      </c>
      <c r="Q966" t="str">
        <f t="shared" si="92"/>
        <v>technology</v>
      </c>
      <c r="R966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48" x14ac:dyDescent="0.2">
      <c r="A967">
        <v>965</v>
      </c>
      <c r="B967" s="2" t="s">
        <v>966</v>
      </c>
      <c r="C967" s="2" t="s">
        <v>5075</v>
      </c>
      <c r="D967" s="21">
        <v>25000</v>
      </c>
      <c r="E967" s="4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7">
        <f t="shared" si="90"/>
        <v>1.1919999999999999</v>
      </c>
      <c r="P967" s="5">
        <f t="shared" si="91"/>
        <v>49</v>
      </c>
      <c r="Q967" t="str">
        <f t="shared" si="92"/>
        <v>technology</v>
      </c>
      <c r="R967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48" x14ac:dyDescent="0.2">
      <c r="A968">
        <v>966</v>
      </c>
      <c r="B968" s="2" t="s">
        <v>967</v>
      </c>
      <c r="C968" s="2" t="s">
        <v>5076</v>
      </c>
      <c r="D968" s="21">
        <v>12000</v>
      </c>
      <c r="E968" s="4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7">
        <f t="shared" si="90"/>
        <v>14.799999999999999</v>
      </c>
      <c r="P968" s="5">
        <f t="shared" si="91"/>
        <v>59</v>
      </c>
      <c r="Q968" t="str">
        <f t="shared" si="92"/>
        <v>technology</v>
      </c>
      <c r="R968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48" x14ac:dyDescent="0.2">
      <c r="A969">
        <v>967</v>
      </c>
      <c r="B969" s="2" t="s">
        <v>968</v>
      </c>
      <c r="C969" s="2" t="s">
        <v>5077</v>
      </c>
      <c r="D969" s="21">
        <v>20000</v>
      </c>
      <c r="E969" s="4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7">
        <f t="shared" si="90"/>
        <v>17.810000000000002</v>
      </c>
      <c r="P969" s="5">
        <f t="shared" si="91"/>
        <v>43</v>
      </c>
      <c r="Q969" t="str">
        <f t="shared" si="92"/>
        <v>technology</v>
      </c>
      <c r="R969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48" x14ac:dyDescent="0.2">
      <c r="A970">
        <v>968</v>
      </c>
      <c r="B970" s="2" t="s">
        <v>969</v>
      </c>
      <c r="C970" s="2" t="s">
        <v>5078</v>
      </c>
      <c r="D970" s="21">
        <v>8000</v>
      </c>
      <c r="E970" s="4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7">
        <f t="shared" si="90"/>
        <v>1.325</v>
      </c>
      <c r="P970" s="5">
        <f t="shared" si="91"/>
        <v>26</v>
      </c>
      <c r="Q970" t="str">
        <f t="shared" si="92"/>
        <v>technology</v>
      </c>
      <c r="R970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32" x14ac:dyDescent="0.2">
      <c r="A971">
        <v>969</v>
      </c>
      <c r="B971" s="2" t="s">
        <v>970</v>
      </c>
      <c r="C971" s="2" t="s">
        <v>5079</v>
      </c>
      <c r="D971" s="21">
        <v>30000</v>
      </c>
      <c r="E971" s="4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7">
        <f t="shared" si="90"/>
        <v>46.666666666666664</v>
      </c>
      <c r="P971" s="5">
        <f t="shared" si="91"/>
        <v>1272</v>
      </c>
      <c r="Q971" t="str">
        <f t="shared" si="92"/>
        <v>technology</v>
      </c>
      <c r="R971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48" x14ac:dyDescent="0.2">
      <c r="A972">
        <v>970</v>
      </c>
      <c r="B972" s="2" t="s">
        <v>971</v>
      </c>
      <c r="C972" s="2" t="s">
        <v>5080</v>
      </c>
      <c r="D972" s="21">
        <v>5000</v>
      </c>
      <c r="E972" s="4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7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48" x14ac:dyDescent="0.2">
      <c r="A973">
        <v>971</v>
      </c>
      <c r="B973" s="2" t="s">
        <v>972</v>
      </c>
      <c r="C973" s="2" t="s">
        <v>5081</v>
      </c>
      <c r="D973" s="21">
        <v>100000</v>
      </c>
      <c r="E973" s="4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7">
        <f t="shared" si="90"/>
        <v>0.22599999999999998</v>
      </c>
      <c r="P973" s="5">
        <f t="shared" si="91"/>
        <v>45</v>
      </c>
      <c r="Q973" t="str">
        <f t="shared" si="92"/>
        <v>technology</v>
      </c>
      <c r="R973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48" x14ac:dyDescent="0.2">
      <c r="A974">
        <v>972</v>
      </c>
      <c r="B974" s="2" t="s">
        <v>973</v>
      </c>
      <c r="C974" s="2" t="s">
        <v>5082</v>
      </c>
      <c r="D974" s="21">
        <v>20000</v>
      </c>
      <c r="E974" s="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7">
        <f t="shared" si="90"/>
        <v>34.625</v>
      </c>
      <c r="P974" s="5">
        <f t="shared" si="91"/>
        <v>153</v>
      </c>
      <c r="Q974" t="str">
        <f t="shared" si="92"/>
        <v>technology</v>
      </c>
      <c r="R974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48" x14ac:dyDescent="0.2">
      <c r="A975">
        <v>973</v>
      </c>
      <c r="B975" s="2" t="s">
        <v>974</v>
      </c>
      <c r="C975" s="2" t="s">
        <v>5083</v>
      </c>
      <c r="D975" s="21">
        <v>20000</v>
      </c>
      <c r="E975" s="4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7">
        <f t="shared" si="90"/>
        <v>2.0549999999999997</v>
      </c>
      <c r="P975" s="5">
        <f t="shared" si="91"/>
        <v>51</v>
      </c>
      <c r="Q975" t="str">
        <f t="shared" si="92"/>
        <v>technology</v>
      </c>
      <c r="R975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48" x14ac:dyDescent="0.2">
      <c r="A976">
        <v>974</v>
      </c>
      <c r="B976" s="2" t="s">
        <v>975</v>
      </c>
      <c r="C976" s="2" t="s">
        <v>5084</v>
      </c>
      <c r="D976" s="21">
        <v>50000</v>
      </c>
      <c r="E976" s="4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7">
        <f t="shared" si="90"/>
        <v>0.55999999999999994</v>
      </c>
      <c r="P976" s="5">
        <f t="shared" si="91"/>
        <v>93</v>
      </c>
      <c r="Q976" t="str">
        <f t="shared" si="92"/>
        <v>technology</v>
      </c>
      <c r="R976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48" x14ac:dyDescent="0.2">
      <c r="A977">
        <v>975</v>
      </c>
      <c r="B977" s="2" t="s">
        <v>976</v>
      </c>
      <c r="C977" s="2" t="s">
        <v>5085</v>
      </c>
      <c r="D977" s="21">
        <v>100000</v>
      </c>
      <c r="E977" s="4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7">
        <f t="shared" si="90"/>
        <v>2.6069999999999998</v>
      </c>
      <c r="P977" s="5">
        <f t="shared" si="91"/>
        <v>108</v>
      </c>
      <c r="Q977" t="str">
        <f t="shared" si="92"/>
        <v>technology</v>
      </c>
      <c r="R977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48" x14ac:dyDescent="0.2">
      <c r="A978">
        <v>976</v>
      </c>
      <c r="B978" s="2" t="s">
        <v>977</v>
      </c>
      <c r="C978" s="2" t="s">
        <v>5086</v>
      </c>
      <c r="D978" s="21">
        <v>150000</v>
      </c>
      <c r="E978" s="4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7">
        <f t="shared" si="90"/>
        <v>1.9259999999999999</v>
      </c>
      <c r="P978" s="5">
        <f t="shared" si="91"/>
        <v>160</v>
      </c>
      <c r="Q978" t="str">
        <f t="shared" si="92"/>
        <v>technology</v>
      </c>
      <c r="R978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48" x14ac:dyDescent="0.2">
      <c r="A979">
        <v>977</v>
      </c>
      <c r="B979" s="2" t="s">
        <v>978</v>
      </c>
      <c r="C979" s="2" t="s">
        <v>5087</v>
      </c>
      <c r="D979" s="21">
        <v>2700</v>
      </c>
      <c r="E979" s="4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7">
        <f t="shared" si="90"/>
        <v>33.666666666666664</v>
      </c>
      <c r="P979" s="5">
        <f t="shared" si="91"/>
        <v>75</v>
      </c>
      <c r="Q979" t="str">
        <f t="shared" si="92"/>
        <v>technology</v>
      </c>
      <c r="R979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48" x14ac:dyDescent="0.2">
      <c r="A980">
        <v>978</v>
      </c>
      <c r="B980" s="2" t="s">
        <v>979</v>
      </c>
      <c r="C980" s="2" t="s">
        <v>5088</v>
      </c>
      <c r="D980" s="21">
        <v>172889</v>
      </c>
      <c r="E980" s="4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7">
        <f t="shared" si="90"/>
        <v>56.263267182990241</v>
      </c>
      <c r="P980" s="5">
        <f t="shared" si="91"/>
        <v>790</v>
      </c>
      <c r="Q980" t="str">
        <f t="shared" si="92"/>
        <v>technology</v>
      </c>
      <c r="R980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48" x14ac:dyDescent="0.2">
      <c r="A981">
        <v>979</v>
      </c>
      <c r="B981" s="2" t="s">
        <v>980</v>
      </c>
      <c r="C981" s="2" t="s">
        <v>5089</v>
      </c>
      <c r="D981" s="21">
        <v>35000</v>
      </c>
      <c r="E981" s="4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7">
        <f t="shared" si="90"/>
        <v>82.817599999999999</v>
      </c>
      <c r="P981" s="5">
        <f t="shared" si="91"/>
        <v>301</v>
      </c>
      <c r="Q981" t="str">
        <f t="shared" si="92"/>
        <v>technology</v>
      </c>
      <c r="R981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48" x14ac:dyDescent="0.2">
      <c r="A982">
        <v>980</v>
      </c>
      <c r="B982" s="2" t="s">
        <v>981</v>
      </c>
      <c r="C982" s="2" t="s">
        <v>5090</v>
      </c>
      <c r="D982" s="21">
        <v>10000</v>
      </c>
      <c r="E982" s="4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7">
        <f t="shared" si="90"/>
        <v>14.860000000000001</v>
      </c>
      <c r="P982" s="5">
        <f t="shared" si="91"/>
        <v>47</v>
      </c>
      <c r="Q982" t="str">
        <f t="shared" si="92"/>
        <v>technology</v>
      </c>
      <c r="R982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48" x14ac:dyDescent="0.2">
      <c r="A983">
        <v>981</v>
      </c>
      <c r="B983" s="2" t="s">
        <v>982</v>
      </c>
      <c r="C983" s="2" t="s">
        <v>5091</v>
      </c>
      <c r="D983" s="21">
        <v>88888</v>
      </c>
      <c r="E983" s="4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7">
        <f t="shared" si="90"/>
        <v>1.2375123751237513E-2</v>
      </c>
      <c r="P983" s="5">
        <f t="shared" si="91"/>
        <v>2</v>
      </c>
      <c r="Q983" t="str">
        <f t="shared" si="92"/>
        <v>technology</v>
      </c>
      <c r="R983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32" x14ac:dyDescent="0.2">
      <c r="A984">
        <v>982</v>
      </c>
      <c r="B984" s="2" t="s">
        <v>983</v>
      </c>
      <c r="C984" s="2" t="s">
        <v>5092</v>
      </c>
      <c r="D984" s="21">
        <v>17500</v>
      </c>
      <c r="E984" s="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7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48" x14ac:dyDescent="0.2">
      <c r="A985">
        <v>983</v>
      </c>
      <c r="B985" s="2" t="s">
        <v>984</v>
      </c>
      <c r="C985" s="2" t="s">
        <v>5093</v>
      </c>
      <c r="D985" s="21">
        <v>104219</v>
      </c>
      <c r="E985" s="4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7">
        <f t="shared" si="90"/>
        <v>29.506136117214709</v>
      </c>
      <c r="P985" s="5">
        <f t="shared" si="91"/>
        <v>171</v>
      </c>
      <c r="Q985" t="str">
        <f t="shared" si="92"/>
        <v>technology</v>
      </c>
      <c r="R985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80" x14ac:dyDescent="0.2">
      <c r="A986">
        <v>984</v>
      </c>
      <c r="B986" s="2" t="s">
        <v>985</v>
      </c>
      <c r="C986" s="2" t="s">
        <v>5094</v>
      </c>
      <c r="D986" s="21">
        <v>10000</v>
      </c>
      <c r="E986" s="4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7">
        <f t="shared" si="90"/>
        <v>1.06</v>
      </c>
      <c r="P986" s="5">
        <f t="shared" si="91"/>
        <v>35</v>
      </c>
      <c r="Q986" t="str">
        <f t="shared" si="92"/>
        <v>technology</v>
      </c>
      <c r="R986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48" x14ac:dyDescent="0.2">
      <c r="A987">
        <v>985</v>
      </c>
      <c r="B987" s="2" t="s">
        <v>986</v>
      </c>
      <c r="C987" s="2" t="s">
        <v>5095</v>
      </c>
      <c r="D987" s="21">
        <v>30000</v>
      </c>
      <c r="E987" s="4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7">
        <f t="shared" si="90"/>
        <v>6.293333333333333</v>
      </c>
      <c r="P987" s="5">
        <f t="shared" si="91"/>
        <v>82</v>
      </c>
      <c r="Q987" t="str">
        <f t="shared" si="92"/>
        <v>technology</v>
      </c>
      <c r="R987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48" x14ac:dyDescent="0.2">
      <c r="A988">
        <v>986</v>
      </c>
      <c r="B988" s="2" t="s">
        <v>987</v>
      </c>
      <c r="C988" s="2" t="s">
        <v>5096</v>
      </c>
      <c r="D988" s="21">
        <v>20000</v>
      </c>
      <c r="E988" s="4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7">
        <f t="shared" si="90"/>
        <v>12.75</v>
      </c>
      <c r="P988" s="5">
        <f t="shared" si="91"/>
        <v>110</v>
      </c>
      <c r="Q988" t="str">
        <f t="shared" si="92"/>
        <v>technology</v>
      </c>
      <c r="R988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48" x14ac:dyDescent="0.2">
      <c r="A989">
        <v>987</v>
      </c>
      <c r="B989" s="2" t="s">
        <v>988</v>
      </c>
      <c r="C989" s="2" t="s">
        <v>5097</v>
      </c>
      <c r="D989" s="21">
        <v>50000</v>
      </c>
      <c r="E989" s="4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7">
        <f t="shared" si="90"/>
        <v>13.22</v>
      </c>
      <c r="P989" s="5">
        <f t="shared" si="91"/>
        <v>161</v>
      </c>
      <c r="Q989" t="str">
        <f t="shared" si="92"/>
        <v>technology</v>
      </c>
      <c r="R989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48" x14ac:dyDescent="0.2">
      <c r="A990">
        <v>988</v>
      </c>
      <c r="B990" s="2" t="s">
        <v>989</v>
      </c>
      <c r="C990" s="2" t="s">
        <v>5098</v>
      </c>
      <c r="D990" s="21">
        <v>5000</v>
      </c>
      <c r="E990" s="4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7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16" x14ac:dyDescent="0.2">
      <c r="A991">
        <v>989</v>
      </c>
      <c r="B991" s="2" t="s">
        <v>990</v>
      </c>
      <c r="C991" s="2" t="s">
        <v>5099</v>
      </c>
      <c r="D991" s="21">
        <v>10000</v>
      </c>
      <c r="E991" s="4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7">
        <f t="shared" si="90"/>
        <v>16.77</v>
      </c>
      <c r="P991" s="5">
        <f t="shared" si="91"/>
        <v>52</v>
      </c>
      <c r="Q991" t="str">
        <f t="shared" si="92"/>
        <v>technology</v>
      </c>
      <c r="R991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48" x14ac:dyDescent="0.2">
      <c r="A992">
        <v>990</v>
      </c>
      <c r="B992" s="2" t="s">
        <v>991</v>
      </c>
      <c r="C992" s="2" t="s">
        <v>5100</v>
      </c>
      <c r="D992" s="21">
        <v>25000</v>
      </c>
      <c r="E992" s="4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7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80" x14ac:dyDescent="0.2">
      <c r="A993">
        <v>991</v>
      </c>
      <c r="B993" s="2" t="s">
        <v>992</v>
      </c>
      <c r="C993" s="2" t="s">
        <v>5101</v>
      </c>
      <c r="D993" s="21">
        <v>5000</v>
      </c>
      <c r="E993" s="4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7">
        <f t="shared" si="90"/>
        <v>4.24</v>
      </c>
      <c r="P993" s="5">
        <f t="shared" si="91"/>
        <v>30</v>
      </c>
      <c r="Q993" t="str">
        <f t="shared" si="92"/>
        <v>technology</v>
      </c>
      <c r="R993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48" x14ac:dyDescent="0.2">
      <c r="A994">
        <v>992</v>
      </c>
      <c r="B994" s="2" t="s">
        <v>993</v>
      </c>
      <c r="C994" s="2" t="s">
        <v>5102</v>
      </c>
      <c r="D994" s="21">
        <v>100000</v>
      </c>
      <c r="E994" s="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7">
        <f t="shared" si="90"/>
        <v>0.46699999999999997</v>
      </c>
      <c r="P994" s="5">
        <f t="shared" si="91"/>
        <v>116</v>
      </c>
      <c r="Q994" t="str">
        <f t="shared" si="92"/>
        <v>technology</v>
      </c>
      <c r="R994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48" x14ac:dyDescent="0.2">
      <c r="A995">
        <v>993</v>
      </c>
      <c r="B995" s="2" t="s">
        <v>994</v>
      </c>
      <c r="C995" s="2" t="s">
        <v>5103</v>
      </c>
      <c r="D995" s="21">
        <v>70000</v>
      </c>
      <c r="E995" s="4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7">
        <f t="shared" si="90"/>
        <v>25.087142857142858</v>
      </c>
      <c r="P995" s="5">
        <f t="shared" si="91"/>
        <v>89</v>
      </c>
      <c r="Q995" t="str">
        <f t="shared" si="92"/>
        <v>technology</v>
      </c>
      <c r="R995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64" x14ac:dyDescent="0.2">
      <c r="A996">
        <v>994</v>
      </c>
      <c r="B996" s="2" t="s">
        <v>995</v>
      </c>
      <c r="C996" s="2" t="s">
        <v>5104</v>
      </c>
      <c r="D996" s="21">
        <v>200000</v>
      </c>
      <c r="E996" s="4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7">
        <f t="shared" si="90"/>
        <v>2.3345000000000002</v>
      </c>
      <c r="P996" s="5">
        <f t="shared" si="91"/>
        <v>424</v>
      </c>
      <c r="Q996" t="str">
        <f t="shared" si="92"/>
        <v>technology</v>
      </c>
      <c r="R996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48" x14ac:dyDescent="0.2">
      <c r="A997">
        <v>995</v>
      </c>
      <c r="B997" s="2" t="s">
        <v>996</v>
      </c>
      <c r="C997" s="2" t="s">
        <v>5105</v>
      </c>
      <c r="D997" s="21">
        <v>10000</v>
      </c>
      <c r="E997" s="4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7">
        <f t="shared" si="90"/>
        <v>7.26</v>
      </c>
      <c r="P997" s="5">
        <f t="shared" si="91"/>
        <v>80</v>
      </c>
      <c r="Q997" t="str">
        <f t="shared" si="92"/>
        <v>technology</v>
      </c>
      <c r="R997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32" x14ac:dyDescent="0.2">
      <c r="A998">
        <v>996</v>
      </c>
      <c r="B998" s="2" t="s">
        <v>997</v>
      </c>
      <c r="C998" s="2" t="s">
        <v>5106</v>
      </c>
      <c r="D998" s="21">
        <v>4000</v>
      </c>
      <c r="E998" s="4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7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32" x14ac:dyDescent="0.2">
      <c r="A999">
        <v>997</v>
      </c>
      <c r="B999" s="2" t="s">
        <v>998</v>
      </c>
      <c r="C999" s="2" t="s">
        <v>5107</v>
      </c>
      <c r="D999" s="21">
        <v>5000</v>
      </c>
      <c r="E999" s="4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7">
        <f t="shared" si="90"/>
        <v>1.3</v>
      </c>
      <c r="P999" s="5">
        <f t="shared" si="91"/>
        <v>8</v>
      </c>
      <c r="Q999" t="str">
        <f t="shared" si="92"/>
        <v>technology</v>
      </c>
      <c r="R999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32" x14ac:dyDescent="0.2">
      <c r="A1000">
        <v>998</v>
      </c>
      <c r="B1000" s="2" t="s">
        <v>999</v>
      </c>
      <c r="C1000" s="2" t="s">
        <v>5108</v>
      </c>
      <c r="D1000" s="21">
        <v>60000</v>
      </c>
      <c r="E1000" s="4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7">
        <f t="shared" si="90"/>
        <v>58.558333333333337</v>
      </c>
      <c r="P1000" s="5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48" x14ac:dyDescent="0.2">
      <c r="A1001">
        <v>999</v>
      </c>
      <c r="B1001" s="2" t="s">
        <v>1000</v>
      </c>
      <c r="C1001" s="2" t="s">
        <v>5109</v>
      </c>
      <c r="D1001" s="21">
        <v>150000</v>
      </c>
      <c r="E1001" s="4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7">
        <f t="shared" si="90"/>
        <v>7.7886666666666677</v>
      </c>
      <c r="P1001" s="5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48" x14ac:dyDescent="0.2">
      <c r="A1002">
        <v>1000</v>
      </c>
      <c r="B1002" s="2" t="s">
        <v>1001</v>
      </c>
      <c r="C1002" s="2" t="s">
        <v>5110</v>
      </c>
      <c r="D1002" s="21">
        <v>894700</v>
      </c>
      <c r="E1002" s="4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7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48" x14ac:dyDescent="0.2">
      <c r="A1003">
        <v>1001</v>
      </c>
      <c r="B1003" s="2" t="s">
        <v>1002</v>
      </c>
      <c r="C1003" s="2" t="s">
        <v>5111</v>
      </c>
      <c r="D1003" s="21">
        <v>5000</v>
      </c>
      <c r="E1003" s="4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7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48" x14ac:dyDescent="0.2">
      <c r="A1004">
        <v>1002</v>
      </c>
      <c r="B1004" s="2" t="s">
        <v>1003</v>
      </c>
      <c r="C1004" s="2" t="s">
        <v>5112</v>
      </c>
      <c r="D1004" s="21">
        <v>9999</v>
      </c>
      <c r="E1004" s="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7">
        <f t="shared" si="90"/>
        <v>29.6029602960296</v>
      </c>
      <c r="P1004" s="5">
        <f t="shared" si="91"/>
        <v>134</v>
      </c>
      <c r="Q1004" t="str">
        <f t="shared" si="92"/>
        <v>technology</v>
      </c>
      <c r="R1004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48" x14ac:dyDescent="0.2">
      <c r="A1005">
        <v>1003</v>
      </c>
      <c r="B1005" s="2" t="s">
        <v>1004</v>
      </c>
      <c r="C1005" s="2" t="s">
        <v>5113</v>
      </c>
      <c r="D1005" s="21">
        <v>20000</v>
      </c>
      <c r="E1005" s="4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7">
        <f t="shared" si="90"/>
        <v>16.055</v>
      </c>
      <c r="P1005" s="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32" x14ac:dyDescent="0.2">
      <c r="A1006">
        <v>1004</v>
      </c>
      <c r="B1006" s="2" t="s">
        <v>1005</v>
      </c>
      <c r="C1006" s="2" t="s">
        <v>5114</v>
      </c>
      <c r="D1006" s="21">
        <v>25000</v>
      </c>
      <c r="E1006" s="4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7">
        <f t="shared" si="90"/>
        <v>82.207999999999998</v>
      </c>
      <c r="P1006" s="5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32" x14ac:dyDescent="0.2">
      <c r="A1007">
        <v>1005</v>
      </c>
      <c r="B1007" s="2" t="s">
        <v>1006</v>
      </c>
      <c r="C1007" s="2" t="s">
        <v>5115</v>
      </c>
      <c r="D1007" s="21">
        <v>200000</v>
      </c>
      <c r="E1007" s="4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7">
        <f t="shared" si="90"/>
        <v>75.051000000000002</v>
      </c>
      <c r="P1007" s="5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48" x14ac:dyDescent="0.2">
      <c r="A1008">
        <v>1006</v>
      </c>
      <c r="B1008" s="2" t="s">
        <v>1007</v>
      </c>
      <c r="C1008" s="2" t="s">
        <v>5116</v>
      </c>
      <c r="D1008" s="21">
        <v>4000</v>
      </c>
      <c r="E1008" s="4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7">
        <f t="shared" si="90"/>
        <v>5.8500000000000005</v>
      </c>
      <c r="P1008" s="5">
        <f t="shared" si="91"/>
        <v>29</v>
      </c>
      <c r="Q1008" t="str">
        <f t="shared" si="92"/>
        <v>technology</v>
      </c>
      <c r="R1008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48" x14ac:dyDescent="0.2">
      <c r="A1009">
        <v>1007</v>
      </c>
      <c r="B1009" s="2" t="s">
        <v>1008</v>
      </c>
      <c r="C1009" s="2" t="s">
        <v>5117</v>
      </c>
      <c r="D1009" s="21">
        <v>30000</v>
      </c>
      <c r="E1009" s="4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7">
        <f t="shared" si="90"/>
        <v>44.32</v>
      </c>
      <c r="P1009" s="5">
        <f t="shared" si="91"/>
        <v>174</v>
      </c>
      <c r="Q1009" t="str">
        <f t="shared" si="92"/>
        <v>technology</v>
      </c>
      <c r="R1009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48" x14ac:dyDescent="0.2">
      <c r="A1010">
        <v>1008</v>
      </c>
      <c r="B1010" s="2" t="s">
        <v>1009</v>
      </c>
      <c r="C1010" s="2" t="s">
        <v>5118</v>
      </c>
      <c r="D1010" s="21">
        <v>93500</v>
      </c>
      <c r="E1010" s="4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7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48" x14ac:dyDescent="0.2">
      <c r="A1011">
        <v>1009</v>
      </c>
      <c r="B1011" s="2" t="s">
        <v>1010</v>
      </c>
      <c r="C1011" s="2" t="s">
        <v>5119</v>
      </c>
      <c r="D1011" s="21">
        <v>50000</v>
      </c>
      <c r="E1011" s="4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7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48" x14ac:dyDescent="0.2">
      <c r="A1012">
        <v>1010</v>
      </c>
      <c r="B1012" s="2" t="s">
        <v>1011</v>
      </c>
      <c r="C1012" s="2" t="s">
        <v>5120</v>
      </c>
      <c r="D1012" s="21">
        <v>115250</v>
      </c>
      <c r="E1012" s="4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7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48" x14ac:dyDescent="0.2">
      <c r="A1013">
        <v>1011</v>
      </c>
      <c r="B1013" s="2" t="s">
        <v>1012</v>
      </c>
      <c r="C1013" s="2" t="s">
        <v>5121</v>
      </c>
      <c r="D1013" s="21">
        <v>20000</v>
      </c>
      <c r="E1013" s="4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7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48" x14ac:dyDescent="0.2">
      <c r="A1014">
        <v>1012</v>
      </c>
      <c r="B1014" s="2" t="s">
        <v>1013</v>
      </c>
      <c r="C1014" s="2" t="s">
        <v>5122</v>
      </c>
      <c r="D1014" s="21">
        <v>5000</v>
      </c>
      <c r="E1014" s="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7">
        <f t="shared" si="90"/>
        <v>21535.021000000001</v>
      </c>
      <c r="P1014" s="5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48" x14ac:dyDescent="0.2">
      <c r="A1015">
        <v>1013</v>
      </c>
      <c r="B1015" s="2" t="s">
        <v>1014</v>
      </c>
      <c r="C1015" s="2" t="s">
        <v>5123</v>
      </c>
      <c r="D1015" s="21">
        <v>25000</v>
      </c>
      <c r="E1015" s="4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7">
        <f t="shared" si="90"/>
        <v>34.527999999999999</v>
      </c>
      <c r="P1015" s="5">
        <f t="shared" si="91"/>
        <v>95</v>
      </c>
      <c r="Q1015" t="str">
        <f t="shared" si="92"/>
        <v>technology</v>
      </c>
      <c r="R1015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32" x14ac:dyDescent="0.2">
      <c r="A1016">
        <v>1014</v>
      </c>
      <c r="B1016" s="2" t="s">
        <v>1015</v>
      </c>
      <c r="C1016" s="2" t="s">
        <v>5124</v>
      </c>
      <c r="D1016" s="21">
        <v>10000</v>
      </c>
      <c r="E1016" s="4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7">
        <f t="shared" si="90"/>
        <v>30.599999999999998</v>
      </c>
      <c r="P1016" s="5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32" x14ac:dyDescent="0.2">
      <c r="A1017">
        <v>1015</v>
      </c>
      <c r="B1017" s="2" t="s">
        <v>1016</v>
      </c>
      <c r="C1017" s="2" t="s">
        <v>5125</v>
      </c>
      <c r="D1017" s="21">
        <v>9000</v>
      </c>
      <c r="E1017" s="4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7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48" x14ac:dyDescent="0.2">
      <c r="A1018">
        <v>1016</v>
      </c>
      <c r="B1018" s="2" t="s">
        <v>1017</v>
      </c>
      <c r="C1018" s="2" t="s">
        <v>5126</v>
      </c>
      <c r="D1018" s="21">
        <v>100000</v>
      </c>
      <c r="E1018" s="4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7">
        <f t="shared" si="90"/>
        <v>2.8420000000000001</v>
      </c>
      <c r="P1018" s="5">
        <f t="shared" si="91"/>
        <v>74</v>
      </c>
      <c r="Q1018" t="str">
        <f t="shared" si="92"/>
        <v>technology</v>
      </c>
      <c r="R1018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48" x14ac:dyDescent="0.2">
      <c r="A1019">
        <v>1017</v>
      </c>
      <c r="B1019" s="2" t="s">
        <v>1018</v>
      </c>
      <c r="C1019" s="2" t="s">
        <v>5127</v>
      </c>
      <c r="D1019" s="21">
        <v>250000</v>
      </c>
      <c r="E1019" s="4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7">
        <f t="shared" si="90"/>
        <v>22.878799999999998</v>
      </c>
      <c r="P1019" s="5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48" x14ac:dyDescent="0.2">
      <c r="A1020">
        <v>1018</v>
      </c>
      <c r="B1020" s="2" t="s">
        <v>1019</v>
      </c>
      <c r="C1020" s="2" t="s">
        <v>5128</v>
      </c>
      <c r="D1020" s="21">
        <v>20000</v>
      </c>
      <c r="E1020" s="4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7">
        <f t="shared" si="90"/>
        <v>3.105</v>
      </c>
      <c r="P1020" s="5">
        <f t="shared" si="91"/>
        <v>88</v>
      </c>
      <c r="Q1020" t="str">
        <f t="shared" si="92"/>
        <v>technology</v>
      </c>
      <c r="R1020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32" x14ac:dyDescent="0.2">
      <c r="A1021">
        <v>1019</v>
      </c>
      <c r="B1021" s="2" t="s">
        <v>1020</v>
      </c>
      <c r="C1021" s="2" t="s">
        <v>5129</v>
      </c>
      <c r="D1021" s="21">
        <v>45000</v>
      </c>
      <c r="E1021" s="4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7">
        <f t="shared" si="90"/>
        <v>47.333333333333336</v>
      </c>
      <c r="P1021" s="5">
        <f t="shared" si="91"/>
        <v>53</v>
      </c>
      <c r="Q1021" t="str">
        <f t="shared" si="92"/>
        <v>technology</v>
      </c>
      <c r="R1021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48" x14ac:dyDescent="0.2">
      <c r="A1022">
        <v>1020</v>
      </c>
      <c r="B1022" s="2" t="s">
        <v>1021</v>
      </c>
      <c r="C1022" s="2" t="s">
        <v>5130</v>
      </c>
      <c r="D1022" s="21">
        <v>1550</v>
      </c>
      <c r="E1022" s="4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7">
        <f t="shared" si="90"/>
        <v>205.54838709677421</v>
      </c>
      <c r="P1022" s="5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48" x14ac:dyDescent="0.2">
      <c r="A1023">
        <v>1021</v>
      </c>
      <c r="B1023" s="2" t="s">
        <v>1022</v>
      </c>
      <c r="C1023" s="2" t="s">
        <v>5131</v>
      </c>
      <c r="D1023" s="21">
        <v>3000</v>
      </c>
      <c r="E1023" s="4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7">
        <f t="shared" si="90"/>
        <v>351.80366666666669</v>
      </c>
      <c r="P1023" s="5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32" x14ac:dyDescent="0.2">
      <c r="A1024">
        <v>1022</v>
      </c>
      <c r="B1024" s="2" t="s">
        <v>1023</v>
      </c>
      <c r="C1024" s="2" t="s">
        <v>5132</v>
      </c>
      <c r="D1024" s="21">
        <v>2000</v>
      </c>
      <c r="E1024" s="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7">
        <f t="shared" si="90"/>
        <v>114.9</v>
      </c>
      <c r="P1024" s="5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48" x14ac:dyDescent="0.2">
      <c r="A1025">
        <v>1023</v>
      </c>
      <c r="B1025" s="2" t="s">
        <v>1024</v>
      </c>
      <c r="C1025" s="2" t="s">
        <v>5133</v>
      </c>
      <c r="D1025" s="21">
        <v>2000</v>
      </c>
      <c r="E1025" s="4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7">
        <f t="shared" si="90"/>
        <v>237.15</v>
      </c>
      <c r="P1025" s="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48" x14ac:dyDescent="0.2">
      <c r="A1026">
        <v>1024</v>
      </c>
      <c r="B1026" s="2" t="s">
        <v>1025</v>
      </c>
      <c r="C1026" s="2" t="s">
        <v>5134</v>
      </c>
      <c r="D1026" s="21">
        <v>20000</v>
      </c>
      <c r="E1026" s="4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7">
        <f t="shared" si="90"/>
        <v>118.63774999999998</v>
      </c>
      <c r="P1026" s="5">
        <f t="shared" si="91"/>
        <v>388</v>
      </c>
      <c r="Q1026" t="str">
        <f t="shared" si="92"/>
        <v>music</v>
      </c>
      <c r="R1026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32" x14ac:dyDescent="0.2">
      <c r="A1027">
        <v>1025</v>
      </c>
      <c r="B1027" s="2" t="s">
        <v>1026</v>
      </c>
      <c r="C1027" s="2" t="s">
        <v>5135</v>
      </c>
      <c r="D1027" s="21">
        <v>70000</v>
      </c>
      <c r="E1027" s="4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7">
        <f t="shared" ref="O1027:O1090" si="96">(E1027/D1027)*100</f>
        <v>109.92831428571431</v>
      </c>
      <c r="P1027" s="5">
        <f t="shared" ref="P1027:P1090" si="97">IF(E1027, QUOTIENT(E1027,L1027),0)</f>
        <v>71</v>
      </c>
      <c r="Q1027" t="str">
        <f t="shared" ref="Q1027:Q1090" si="98">LEFT(N1027,FIND("/",N1027,1)-1)</f>
        <v>music</v>
      </c>
      <c r="R1027" t="str">
        <f t="shared" ref="R1027:R1090" si="99">RIGHT(N1027,LEN(N1027)-FIND("/",N1027,1))</f>
        <v>electronic music</v>
      </c>
      <c r="S1027" s="15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2" t="s">
        <v>1027</v>
      </c>
      <c r="C1028" s="2" t="s">
        <v>5136</v>
      </c>
      <c r="D1028" s="21">
        <v>7000</v>
      </c>
      <c r="E1028" s="4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7">
        <f t="shared" si="96"/>
        <v>100.00828571428571</v>
      </c>
      <c r="P1028" s="5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48" x14ac:dyDescent="0.2">
      <c r="A1029">
        <v>1027</v>
      </c>
      <c r="B1029" s="2" t="s">
        <v>1028</v>
      </c>
      <c r="C1029" s="2" t="s">
        <v>5137</v>
      </c>
      <c r="D1029" s="21">
        <v>7501</v>
      </c>
      <c r="E1029" s="4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7">
        <f t="shared" si="96"/>
        <v>103.09292094387415</v>
      </c>
      <c r="P1029" s="5">
        <f t="shared" si="97"/>
        <v>69</v>
      </c>
      <c r="Q1029" t="str">
        <f t="shared" si="98"/>
        <v>music</v>
      </c>
      <c r="R1029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48" x14ac:dyDescent="0.2">
      <c r="A1030">
        <v>1028</v>
      </c>
      <c r="B1030" s="2" t="s">
        <v>1029</v>
      </c>
      <c r="C1030" s="2" t="s">
        <v>5138</v>
      </c>
      <c r="D1030" s="21">
        <v>10000</v>
      </c>
      <c r="E1030" s="4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7">
        <f t="shared" si="96"/>
        <v>117.27000000000001</v>
      </c>
      <c r="P1030" s="5">
        <f t="shared" si="97"/>
        <v>45</v>
      </c>
      <c r="Q1030" t="str">
        <f t="shared" si="98"/>
        <v>music</v>
      </c>
      <c r="R1030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32" x14ac:dyDescent="0.2">
      <c r="A1031">
        <v>1029</v>
      </c>
      <c r="B1031" s="2" t="s">
        <v>1030</v>
      </c>
      <c r="C1031" s="2" t="s">
        <v>5139</v>
      </c>
      <c r="D1031" s="21">
        <v>10000</v>
      </c>
      <c r="E1031" s="4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7">
        <f t="shared" si="96"/>
        <v>111.75999999999999</v>
      </c>
      <c r="P1031" s="5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32" x14ac:dyDescent="0.2">
      <c r="A1032">
        <v>1030</v>
      </c>
      <c r="B1032" s="2" t="s">
        <v>1031</v>
      </c>
      <c r="C1032" s="2" t="s">
        <v>5140</v>
      </c>
      <c r="D1032" s="21">
        <v>2000</v>
      </c>
      <c r="E1032" s="4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7">
        <f t="shared" si="96"/>
        <v>342.09999999999997</v>
      </c>
      <c r="P1032" s="5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48" x14ac:dyDescent="0.2">
      <c r="A1033">
        <v>1031</v>
      </c>
      <c r="B1033" s="2" t="s">
        <v>1032</v>
      </c>
      <c r="C1033" s="2" t="s">
        <v>5141</v>
      </c>
      <c r="D1033" s="21">
        <v>10000</v>
      </c>
      <c r="E1033" s="4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7">
        <f t="shared" si="96"/>
        <v>107.4</v>
      </c>
      <c r="P1033" s="5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ht="16" x14ac:dyDescent="0.2">
      <c r="A1034">
        <v>1032</v>
      </c>
      <c r="B1034" s="2" t="s">
        <v>1033</v>
      </c>
      <c r="C1034" s="2" t="s">
        <v>5142</v>
      </c>
      <c r="D1034" s="21">
        <v>5400</v>
      </c>
      <c r="E1034" s="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7">
        <f t="shared" si="96"/>
        <v>108.49703703703703</v>
      </c>
      <c r="P1034" s="5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48" x14ac:dyDescent="0.2">
      <c r="A1035">
        <v>1033</v>
      </c>
      <c r="B1035" s="2" t="s">
        <v>1034</v>
      </c>
      <c r="C1035" s="2" t="s">
        <v>5143</v>
      </c>
      <c r="D1035" s="21">
        <v>1328</v>
      </c>
      <c r="E1035" s="4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7">
        <f t="shared" si="96"/>
        <v>102.86144578313252</v>
      </c>
      <c r="P1035" s="5">
        <f t="shared" si="97"/>
        <v>50</v>
      </c>
      <c r="Q1035" t="str">
        <f t="shared" si="98"/>
        <v>music</v>
      </c>
      <c r="R1035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48" x14ac:dyDescent="0.2">
      <c r="A1036">
        <v>1034</v>
      </c>
      <c r="B1036" s="2" t="s">
        <v>1035</v>
      </c>
      <c r="C1036" s="2" t="s">
        <v>5144</v>
      </c>
      <c r="D1036" s="21">
        <v>5000</v>
      </c>
      <c r="E1036" s="4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7">
        <f t="shared" si="96"/>
        <v>130.0018</v>
      </c>
      <c r="P1036" s="5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48" x14ac:dyDescent="0.2">
      <c r="A1037">
        <v>1035</v>
      </c>
      <c r="B1037" s="2" t="s">
        <v>1036</v>
      </c>
      <c r="C1037" s="2" t="s">
        <v>5145</v>
      </c>
      <c r="D1037" s="21">
        <v>4600</v>
      </c>
      <c r="E1037" s="4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7">
        <f t="shared" si="96"/>
        <v>107.65217391304347</v>
      </c>
      <c r="P1037" s="5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48" x14ac:dyDescent="0.2">
      <c r="A1038">
        <v>1036</v>
      </c>
      <c r="B1038" s="2" t="s">
        <v>1037</v>
      </c>
      <c r="C1038" s="2" t="s">
        <v>5146</v>
      </c>
      <c r="D1038" s="21">
        <v>4500</v>
      </c>
      <c r="E1038" s="4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7">
        <f t="shared" si="96"/>
        <v>112.36044444444444</v>
      </c>
      <c r="P1038" s="5">
        <f t="shared" si="97"/>
        <v>23</v>
      </c>
      <c r="Q1038" t="str">
        <f t="shared" si="98"/>
        <v>music</v>
      </c>
      <c r="R1038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48" x14ac:dyDescent="0.2">
      <c r="A1039">
        <v>1037</v>
      </c>
      <c r="B1039" s="2" t="s">
        <v>1038</v>
      </c>
      <c r="C1039" s="2" t="s">
        <v>5147</v>
      </c>
      <c r="D1039" s="21">
        <v>1000</v>
      </c>
      <c r="E1039" s="4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7">
        <f t="shared" si="96"/>
        <v>102.1</v>
      </c>
      <c r="P1039" s="5">
        <f t="shared" si="97"/>
        <v>48</v>
      </c>
      <c r="Q1039" t="str">
        <f t="shared" si="98"/>
        <v>music</v>
      </c>
      <c r="R1039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48" x14ac:dyDescent="0.2">
      <c r="A1040">
        <v>1038</v>
      </c>
      <c r="B1040" s="2" t="s">
        <v>1039</v>
      </c>
      <c r="C1040" s="2" t="s">
        <v>5148</v>
      </c>
      <c r="D1040" s="21">
        <v>1500</v>
      </c>
      <c r="E1040" s="4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7">
        <f t="shared" si="96"/>
        <v>145.33333333333334</v>
      </c>
      <c r="P1040" s="5">
        <f t="shared" si="97"/>
        <v>35</v>
      </c>
      <c r="Q1040" t="str">
        <f t="shared" si="98"/>
        <v>music</v>
      </c>
      <c r="R1040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48" x14ac:dyDescent="0.2">
      <c r="A1041">
        <v>1039</v>
      </c>
      <c r="B1041" s="2" t="s">
        <v>1040</v>
      </c>
      <c r="C1041" s="2" t="s">
        <v>5149</v>
      </c>
      <c r="D1041" s="21">
        <v>500</v>
      </c>
      <c r="E1041" s="4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7">
        <f t="shared" si="96"/>
        <v>128.19999999999999</v>
      </c>
      <c r="P1041" s="5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48" x14ac:dyDescent="0.2">
      <c r="A1042">
        <v>1040</v>
      </c>
      <c r="B1042" s="2" t="s">
        <v>1041</v>
      </c>
      <c r="C1042" s="2" t="s">
        <v>5150</v>
      </c>
      <c r="D1042" s="21">
        <v>85000</v>
      </c>
      <c r="E1042" s="4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7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48" x14ac:dyDescent="0.2">
      <c r="A1043">
        <v>1041</v>
      </c>
      <c r="B1043" s="2" t="s">
        <v>1042</v>
      </c>
      <c r="C1043" s="2" t="s">
        <v>5151</v>
      </c>
      <c r="D1043" s="21">
        <v>50</v>
      </c>
      <c r="E1043" s="4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7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48" x14ac:dyDescent="0.2">
      <c r="A1044">
        <v>1042</v>
      </c>
      <c r="B1044" s="2" t="s">
        <v>1043</v>
      </c>
      <c r="C1044" s="2" t="s">
        <v>5152</v>
      </c>
      <c r="D1044" s="21">
        <v>650</v>
      </c>
      <c r="E1044" s="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7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48" x14ac:dyDescent="0.2">
      <c r="A1045">
        <v>1043</v>
      </c>
      <c r="B1045" s="2" t="s">
        <v>1044</v>
      </c>
      <c r="C1045" s="2" t="s">
        <v>5153</v>
      </c>
      <c r="D1045" s="21">
        <v>100000</v>
      </c>
      <c r="E1045" s="4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7">
        <f t="shared" si="96"/>
        <v>8.5370000000000008</v>
      </c>
      <c r="P1045" s="5">
        <f t="shared" si="97"/>
        <v>29</v>
      </c>
      <c r="Q1045" t="str">
        <f t="shared" si="98"/>
        <v>journalism</v>
      </c>
      <c r="R1045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48" x14ac:dyDescent="0.2">
      <c r="A1046">
        <v>1044</v>
      </c>
      <c r="B1046" s="2" t="s">
        <v>1045</v>
      </c>
      <c r="C1046" s="2" t="s">
        <v>5154</v>
      </c>
      <c r="D1046" s="21">
        <v>7000</v>
      </c>
      <c r="E1046" s="4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7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48" x14ac:dyDescent="0.2">
      <c r="A1047">
        <v>1045</v>
      </c>
      <c r="B1047" s="2" t="s">
        <v>1046</v>
      </c>
      <c r="C1047" s="2" t="s">
        <v>5155</v>
      </c>
      <c r="D1047" s="21">
        <v>10000</v>
      </c>
      <c r="E1047" s="4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7">
        <f t="shared" si="96"/>
        <v>2.6599999999999997</v>
      </c>
      <c r="P1047" s="5">
        <f t="shared" si="97"/>
        <v>33</v>
      </c>
      <c r="Q1047" t="str">
        <f t="shared" si="98"/>
        <v>journalism</v>
      </c>
      <c r="R1047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48" x14ac:dyDescent="0.2">
      <c r="A1048">
        <v>1046</v>
      </c>
      <c r="B1048" s="2" t="s">
        <v>1047</v>
      </c>
      <c r="C1048" s="2" t="s">
        <v>5156</v>
      </c>
      <c r="D1048" s="21">
        <v>3000</v>
      </c>
      <c r="E1048" s="4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7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48" x14ac:dyDescent="0.2">
      <c r="A1049">
        <v>1047</v>
      </c>
      <c r="B1049" s="2" t="s">
        <v>1048</v>
      </c>
      <c r="C1049" s="2" t="s">
        <v>5157</v>
      </c>
      <c r="D1049" s="21">
        <v>2000</v>
      </c>
      <c r="E1049" s="4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7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48" x14ac:dyDescent="0.2">
      <c r="A1050">
        <v>1048</v>
      </c>
      <c r="B1050" s="2" t="s">
        <v>1049</v>
      </c>
      <c r="C1050" s="2" t="s">
        <v>5158</v>
      </c>
      <c r="D1050" s="21">
        <v>15000</v>
      </c>
      <c r="E1050" s="4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7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ht="16" x14ac:dyDescent="0.2">
      <c r="A1051">
        <v>1049</v>
      </c>
      <c r="B1051" s="2" t="s">
        <v>1050</v>
      </c>
      <c r="C1051" s="2" t="s">
        <v>5159</v>
      </c>
      <c r="D1051" s="21">
        <v>12000</v>
      </c>
      <c r="E1051" s="4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7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16" x14ac:dyDescent="0.2">
      <c r="A1052">
        <v>1050</v>
      </c>
      <c r="B1052" s="2" t="s">
        <v>1051</v>
      </c>
      <c r="C1052" s="2" t="s">
        <v>5160</v>
      </c>
      <c r="D1052" s="21">
        <v>2500</v>
      </c>
      <c r="E1052" s="4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7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48" x14ac:dyDescent="0.2">
      <c r="A1053">
        <v>1051</v>
      </c>
      <c r="B1053" s="2" t="s">
        <v>1052</v>
      </c>
      <c r="C1053" s="2" t="s">
        <v>5161</v>
      </c>
      <c r="D1053" s="21">
        <v>500</v>
      </c>
      <c r="E1053" s="4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7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64" x14ac:dyDescent="0.2">
      <c r="A1054">
        <v>1052</v>
      </c>
      <c r="B1054" s="2" t="s">
        <v>1053</v>
      </c>
      <c r="C1054" s="2" t="s">
        <v>5162</v>
      </c>
      <c r="D1054" s="21">
        <v>4336</v>
      </c>
      <c r="E1054" s="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7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48" x14ac:dyDescent="0.2">
      <c r="A1055">
        <v>1053</v>
      </c>
      <c r="B1055" s="2" t="s">
        <v>1054</v>
      </c>
      <c r="C1055" s="2" t="s">
        <v>5163</v>
      </c>
      <c r="D1055" s="21">
        <v>1500</v>
      </c>
      <c r="E1055" s="4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7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48" x14ac:dyDescent="0.2">
      <c r="A1056">
        <v>1054</v>
      </c>
      <c r="B1056" s="2" t="s">
        <v>1055</v>
      </c>
      <c r="C1056" s="2" t="s">
        <v>5164</v>
      </c>
      <c r="D1056" s="21">
        <v>2500</v>
      </c>
      <c r="E1056" s="4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7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48" x14ac:dyDescent="0.2">
      <c r="A1057">
        <v>1055</v>
      </c>
      <c r="B1057" s="2" t="s">
        <v>1056</v>
      </c>
      <c r="C1057" s="2" t="s">
        <v>5165</v>
      </c>
      <c r="D1057" s="21">
        <v>3500</v>
      </c>
      <c r="E1057" s="4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7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48" x14ac:dyDescent="0.2">
      <c r="A1058">
        <v>1056</v>
      </c>
      <c r="B1058" s="2" t="s">
        <v>1057</v>
      </c>
      <c r="C1058" s="2" t="s">
        <v>5166</v>
      </c>
      <c r="D1058" s="21">
        <v>10000</v>
      </c>
      <c r="E1058" s="4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7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32" x14ac:dyDescent="0.2">
      <c r="A1059">
        <v>1057</v>
      </c>
      <c r="B1059" s="2" t="s">
        <v>1058</v>
      </c>
      <c r="C1059" s="2" t="s">
        <v>5167</v>
      </c>
      <c r="D1059" s="21">
        <v>10000</v>
      </c>
      <c r="E1059" s="4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7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48" x14ac:dyDescent="0.2">
      <c r="A1060">
        <v>1058</v>
      </c>
      <c r="B1060" s="2" t="s">
        <v>1059</v>
      </c>
      <c r="C1060" s="2" t="s">
        <v>5168</v>
      </c>
      <c r="D1060" s="21">
        <v>40000</v>
      </c>
      <c r="E1060" s="4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7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ht="16" x14ac:dyDescent="0.2">
      <c r="A1061">
        <v>1059</v>
      </c>
      <c r="B1061" s="2" t="s">
        <v>1060</v>
      </c>
      <c r="C1061" s="2" t="s">
        <v>5169</v>
      </c>
      <c r="D1061" s="21">
        <v>1100</v>
      </c>
      <c r="E1061" s="4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7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48" x14ac:dyDescent="0.2">
      <c r="A1062">
        <v>1060</v>
      </c>
      <c r="B1062" s="2" t="s">
        <v>1061</v>
      </c>
      <c r="C1062" s="2" t="s">
        <v>5170</v>
      </c>
      <c r="D1062" s="21">
        <v>5000</v>
      </c>
      <c r="E1062" s="4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7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32" x14ac:dyDescent="0.2">
      <c r="A1063">
        <v>1061</v>
      </c>
      <c r="B1063" s="2" t="s">
        <v>1062</v>
      </c>
      <c r="C1063" s="2" t="s">
        <v>5171</v>
      </c>
      <c r="D1063" s="21">
        <v>4000</v>
      </c>
      <c r="E1063" s="4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7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ht="16" x14ac:dyDescent="0.2">
      <c r="A1064">
        <v>1062</v>
      </c>
      <c r="B1064" s="2" t="s">
        <v>1063</v>
      </c>
      <c r="C1064" s="2" t="s">
        <v>5172</v>
      </c>
      <c r="D1064" s="21">
        <v>199</v>
      </c>
      <c r="E1064" s="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7">
        <f t="shared" si="96"/>
        <v>95.477386934673376</v>
      </c>
      <c r="P1064" s="5">
        <f t="shared" si="97"/>
        <v>47</v>
      </c>
      <c r="Q1064" t="str">
        <f t="shared" si="98"/>
        <v>journalism</v>
      </c>
      <c r="R1064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48" x14ac:dyDescent="0.2">
      <c r="A1065">
        <v>1063</v>
      </c>
      <c r="B1065" s="2" t="s">
        <v>1064</v>
      </c>
      <c r="C1065" s="2" t="s">
        <v>5173</v>
      </c>
      <c r="D1065" s="21">
        <v>1000</v>
      </c>
      <c r="E1065" s="4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7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48" x14ac:dyDescent="0.2">
      <c r="A1066">
        <v>1064</v>
      </c>
      <c r="B1066" s="2" t="s">
        <v>1065</v>
      </c>
      <c r="C1066" s="2" t="s">
        <v>5174</v>
      </c>
      <c r="D1066" s="21">
        <v>90000</v>
      </c>
      <c r="E1066" s="4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7">
        <f t="shared" si="96"/>
        <v>8.974444444444444</v>
      </c>
      <c r="P1066" s="5">
        <f t="shared" si="97"/>
        <v>65</v>
      </c>
      <c r="Q1066" t="str">
        <f t="shared" si="98"/>
        <v>games</v>
      </c>
      <c r="R1066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48" x14ac:dyDescent="0.2">
      <c r="A1067">
        <v>1065</v>
      </c>
      <c r="B1067" s="2" t="s">
        <v>1066</v>
      </c>
      <c r="C1067" s="2" t="s">
        <v>5175</v>
      </c>
      <c r="D1067" s="21">
        <v>3000</v>
      </c>
      <c r="E1067" s="4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7">
        <f t="shared" si="96"/>
        <v>2.7</v>
      </c>
      <c r="P1067" s="5">
        <f t="shared" si="97"/>
        <v>16</v>
      </c>
      <c r="Q1067" t="str">
        <f t="shared" si="98"/>
        <v>games</v>
      </c>
      <c r="R1067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48" x14ac:dyDescent="0.2">
      <c r="A1068">
        <v>1066</v>
      </c>
      <c r="B1068" s="2" t="s">
        <v>1067</v>
      </c>
      <c r="C1068" s="2" t="s">
        <v>5176</v>
      </c>
      <c r="D1068" s="21">
        <v>150000</v>
      </c>
      <c r="E1068" s="4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7">
        <f t="shared" si="96"/>
        <v>3.3673333333333333</v>
      </c>
      <c r="P1068" s="5">
        <f t="shared" si="97"/>
        <v>34</v>
      </c>
      <c r="Q1068" t="str">
        <f t="shared" si="98"/>
        <v>games</v>
      </c>
      <c r="R1068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48" x14ac:dyDescent="0.2">
      <c r="A1069">
        <v>1067</v>
      </c>
      <c r="B1069" s="2" t="s">
        <v>1068</v>
      </c>
      <c r="C1069" s="2" t="s">
        <v>5177</v>
      </c>
      <c r="D1069" s="21">
        <v>500</v>
      </c>
      <c r="E1069" s="4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7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48" x14ac:dyDescent="0.2">
      <c r="A1070">
        <v>1068</v>
      </c>
      <c r="B1070" s="2" t="s">
        <v>1069</v>
      </c>
      <c r="C1070" s="2" t="s">
        <v>5178</v>
      </c>
      <c r="D1070" s="21">
        <v>30000</v>
      </c>
      <c r="E1070" s="4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7">
        <f t="shared" si="96"/>
        <v>0.15</v>
      </c>
      <c r="P1070" s="5">
        <f t="shared" si="97"/>
        <v>11</v>
      </c>
      <c r="Q1070" t="str">
        <f t="shared" si="98"/>
        <v>games</v>
      </c>
      <c r="R1070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48" x14ac:dyDescent="0.2">
      <c r="A1071">
        <v>1069</v>
      </c>
      <c r="B1071" s="2" t="s">
        <v>1070</v>
      </c>
      <c r="C1071" s="2" t="s">
        <v>5179</v>
      </c>
      <c r="D1071" s="21">
        <v>2200</v>
      </c>
      <c r="E1071" s="4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7">
        <f t="shared" si="96"/>
        <v>38.636363636363633</v>
      </c>
      <c r="P1071" s="5">
        <f t="shared" si="97"/>
        <v>40</v>
      </c>
      <c r="Q1071" t="str">
        <f t="shared" si="98"/>
        <v>games</v>
      </c>
      <c r="R1071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48" x14ac:dyDescent="0.2">
      <c r="A1072">
        <v>1070</v>
      </c>
      <c r="B1072" s="2" t="s">
        <v>1071</v>
      </c>
      <c r="C1072" s="2" t="s">
        <v>5180</v>
      </c>
      <c r="D1072" s="21">
        <v>10000</v>
      </c>
      <c r="E1072" s="4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7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48" x14ac:dyDescent="0.2">
      <c r="A1073">
        <v>1071</v>
      </c>
      <c r="B1073" s="2" t="s">
        <v>1072</v>
      </c>
      <c r="C1073" s="2" t="s">
        <v>5181</v>
      </c>
      <c r="D1073" s="21">
        <v>100</v>
      </c>
      <c r="E1073" s="4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7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48" x14ac:dyDescent="0.2">
      <c r="A1074">
        <v>1072</v>
      </c>
      <c r="B1074" s="2" t="s">
        <v>1073</v>
      </c>
      <c r="C1074" s="2" t="s">
        <v>5182</v>
      </c>
      <c r="D1074" s="21">
        <v>75000</v>
      </c>
      <c r="E1074" s="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7">
        <f t="shared" si="96"/>
        <v>6.8000000000000005E-2</v>
      </c>
      <c r="P1074" s="5">
        <f t="shared" si="97"/>
        <v>12</v>
      </c>
      <c r="Q1074" t="str">
        <f t="shared" si="98"/>
        <v>games</v>
      </c>
      <c r="R1074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32" x14ac:dyDescent="0.2">
      <c r="A1075">
        <v>1073</v>
      </c>
      <c r="B1075" s="2" t="s">
        <v>1074</v>
      </c>
      <c r="C1075" s="2" t="s">
        <v>5183</v>
      </c>
      <c r="D1075" s="21">
        <v>750</v>
      </c>
      <c r="E1075" s="4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7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48" x14ac:dyDescent="0.2">
      <c r="A1076">
        <v>1074</v>
      </c>
      <c r="B1076" s="2" t="s">
        <v>1075</v>
      </c>
      <c r="C1076" s="2" t="s">
        <v>5184</v>
      </c>
      <c r="D1076" s="21">
        <v>54000</v>
      </c>
      <c r="E1076" s="4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7">
        <f t="shared" si="96"/>
        <v>6.3092592592592585</v>
      </c>
      <c r="P1076" s="5">
        <f t="shared" si="97"/>
        <v>113</v>
      </c>
      <c r="Q1076" t="str">
        <f t="shared" si="98"/>
        <v>games</v>
      </c>
      <c r="R1076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32" x14ac:dyDescent="0.2">
      <c r="A1077">
        <v>1075</v>
      </c>
      <c r="B1077" s="2" t="s">
        <v>1076</v>
      </c>
      <c r="C1077" s="2" t="s">
        <v>5185</v>
      </c>
      <c r="D1077" s="21">
        <v>1000</v>
      </c>
      <c r="E1077" s="4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7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48" x14ac:dyDescent="0.2">
      <c r="A1078">
        <v>1076</v>
      </c>
      <c r="B1078" s="2" t="s">
        <v>1077</v>
      </c>
      <c r="C1078" s="2" t="s">
        <v>5186</v>
      </c>
      <c r="D1078" s="21">
        <v>75000</v>
      </c>
      <c r="E1078" s="4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7">
        <f t="shared" si="96"/>
        <v>62.765333333333331</v>
      </c>
      <c r="P1078" s="5">
        <f t="shared" si="97"/>
        <v>48</v>
      </c>
      <c r="Q1078" t="str">
        <f t="shared" si="98"/>
        <v>games</v>
      </c>
      <c r="R1078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48" x14ac:dyDescent="0.2">
      <c r="A1079">
        <v>1077</v>
      </c>
      <c r="B1079" s="2" t="s">
        <v>1078</v>
      </c>
      <c r="C1079" s="2" t="s">
        <v>5187</v>
      </c>
      <c r="D1079" s="21">
        <v>25000</v>
      </c>
      <c r="E1079" s="4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7">
        <f t="shared" si="96"/>
        <v>29.376000000000001</v>
      </c>
      <c r="P1079" s="5">
        <f t="shared" si="97"/>
        <v>43</v>
      </c>
      <c r="Q1079" t="str">
        <f t="shared" si="98"/>
        <v>games</v>
      </c>
      <c r="R1079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48" x14ac:dyDescent="0.2">
      <c r="A1080">
        <v>1078</v>
      </c>
      <c r="B1080" s="2" t="s">
        <v>1079</v>
      </c>
      <c r="C1080" s="2" t="s">
        <v>5188</v>
      </c>
      <c r="D1080" s="21">
        <v>600</v>
      </c>
      <c r="E1080" s="4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7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48" x14ac:dyDescent="0.2">
      <c r="A1081">
        <v>1079</v>
      </c>
      <c r="B1081" s="2" t="s">
        <v>1080</v>
      </c>
      <c r="C1081" s="2" t="s">
        <v>5189</v>
      </c>
      <c r="D1081" s="21">
        <v>26000</v>
      </c>
      <c r="E1081" s="4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7">
        <f t="shared" si="96"/>
        <v>2.6076923076923078</v>
      </c>
      <c r="P1081" s="5">
        <f t="shared" si="97"/>
        <v>37</v>
      </c>
      <c r="Q1081" t="str">
        <f t="shared" si="98"/>
        <v>games</v>
      </c>
      <c r="R1081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48" x14ac:dyDescent="0.2">
      <c r="A1082">
        <v>1080</v>
      </c>
      <c r="B1082" s="2" t="s">
        <v>1081</v>
      </c>
      <c r="C1082" s="2" t="s">
        <v>5190</v>
      </c>
      <c r="D1082" s="21">
        <v>20000</v>
      </c>
      <c r="E1082" s="4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7">
        <f t="shared" si="96"/>
        <v>9.1050000000000004</v>
      </c>
      <c r="P1082" s="5">
        <f t="shared" si="97"/>
        <v>18</v>
      </c>
      <c r="Q1082" t="str">
        <f t="shared" si="98"/>
        <v>games</v>
      </c>
      <c r="R1082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48" x14ac:dyDescent="0.2">
      <c r="A1083">
        <v>1081</v>
      </c>
      <c r="B1083" s="2" t="s">
        <v>1082</v>
      </c>
      <c r="C1083" s="2" t="s">
        <v>5191</v>
      </c>
      <c r="D1083" s="21">
        <v>68000</v>
      </c>
      <c r="E1083" s="4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7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32" x14ac:dyDescent="0.2">
      <c r="A1084">
        <v>1082</v>
      </c>
      <c r="B1084" s="2" t="s">
        <v>1083</v>
      </c>
      <c r="C1084" s="2" t="s">
        <v>5192</v>
      </c>
      <c r="D1084" s="21">
        <v>10000</v>
      </c>
      <c r="E1084" s="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7">
        <f t="shared" si="96"/>
        <v>0.55999999999999994</v>
      </c>
      <c r="P1084" s="5">
        <f t="shared" si="97"/>
        <v>18</v>
      </c>
      <c r="Q1084" t="str">
        <f t="shared" si="98"/>
        <v>games</v>
      </c>
      <c r="R1084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48" x14ac:dyDescent="0.2">
      <c r="A1085">
        <v>1083</v>
      </c>
      <c r="B1085" s="2" t="s">
        <v>1084</v>
      </c>
      <c r="C1085" s="2" t="s">
        <v>5193</v>
      </c>
      <c r="D1085" s="21">
        <v>50000</v>
      </c>
      <c r="E1085" s="4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7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ht="16" x14ac:dyDescent="0.2">
      <c r="A1086">
        <v>1084</v>
      </c>
      <c r="B1086" s="2" t="s">
        <v>1085</v>
      </c>
      <c r="C1086" s="2" t="s">
        <v>5194</v>
      </c>
      <c r="D1086" s="21">
        <v>550</v>
      </c>
      <c r="E1086" s="4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7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32" x14ac:dyDescent="0.2">
      <c r="A1087">
        <v>1085</v>
      </c>
      <c r="B1087" s="2" t="s">
        <v>1086</v>
      </c>
      <c r="C1087" s="2" t="s">
        <v>5195</v>
      </c>
      <c r="D1087" s="21">
        <v>30000</v>
      </c>
      <c r="E1087" s="4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7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ht="16" x14ac:dyDescent="0.2">
      <c r="A1088">
        <v>1086</v>
      </c>
      <c r="B1088" s="2" t="s">
        <v>1087</v>
      </c>
      <c r="C1088" s="2" t="s">
        <v>5196</v>
      </c>
      <c r="D1088" s="21">
        <v>18000</v>
      </c>
      <c r="E1088" s="4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7">
        <f t="shared" si="96"/>
        <v>8.3333333333333343E-2</v>
      </c>
      <c r="P1088" s="5">
        <f t="shared" si="97"/>
        <v>7</v>
      </c>
      <c r="Q1088" t="str">
        <f t="shared" si="98"/>
        <v>games</v>
      </c>
      <c r="R1088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48" x14ac:dyDescent="0.2">
      <c r="A1089">
        <v>1087</v>
      </c>
      <c r="B1089" s="2" t="s">
        <v>1088</v>
      </c>
      <c r="C1089" s="2" t="s">
        <v>5197</v>
      </c>
      <c r="D1089" s="21">
        <v>1100</v>
      </c>
      <c r="E1089" s="4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7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32" x14ac:dyDescent="0.2">
      <c r="A1090">
        <v>1088</v>
      </c>
      <c r="B1090" s="2" t="s">
        <v>1089</v>
      </c>
      <c r="C1090" s="2" t="s">
        <v>5198</v>
      </c>
      <c r="D1090" s="21">
        <v>45000</v>
      </c>
      <c r="E1090" s="4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7">
        <f t="shared" si="96"/>
        <v>14.182977777777777</v>
      </c>
      <c r="P1090" s="5">
        <f t="shared" si="97"/>
        <v>43</v>
      </c>
      <c r="Q1090" t="str">
        <f t="shared" si="98"/>
        <v>games</v>
      </c>
      <c r="R1090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32" x14ac:dyDescent="0.2">
      <c r="A1091">
        <v>1089</v>
      </c>
      <c r="B1091" s="2" t="s">
        <v>1090</v>
      </c>
      <c r="C1091" s="2" t="s">
        <v>5199</v>
      </c>
      <c r="D1091" s="21">
        <v>15000</v>
      </c>
      <c r="E1091" s="4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7">
        <f t="shared" ref="O1091:O1154" si="102">(E1091/D1091)*100</f>
        <v>7.8266666666666662</v>
      </c>
      <c r="P1091" s="5">
        <f t="shared" ref="P1091:P1154" si="103">IF(E1091, QUOTIENT(E1091,L1091),0)</f>
        <v>23</v>
      </c>
      <c r="Q1091" t="str">
        <f t="shared" ref="Q1091:Q1154" si="104">LEFT(N1091,FIND("/",N1091,1)-1)</f>
        <v>games</v>
      </c>
      <c r="R1091" t="str">
        <f t="shared" ref="R1091:R1154" si="105">RIGHT(N1091,LEN(N1091)-FIND("/",N1091,1))</f>
        <v>video games</v>
      </c>
      <c r="S1091" s="15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2" t="s">
        <v>1091</v>
      </c>
      <c r="C1092" s="2" t="s">
        <v>5200</v>
      </c>
      <c r="D1092" s="21">
        <v>12999</v>
      </c>
      <c r="E1092" s="4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7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48" x14ac:dyDescent="0.2">
      <c r="A1093">
        <v>1091</v>
      </c>
      <c r="B1093" s="2" t="s">
        <v>1092</v>
      </c>
      <c r="C1093" s="2" t="s">
        <v>5201</v>
      </c>
      <c r="D1093" s="21">
        <v>200</v>
      </c>
      <c r="E1093" s="4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7">
        <f t="shared" si="102"/>
        <v>12.5</v>
      </c>
      <c r="P1093" s="5">
        <f t="shared" si="103"/>
        <v>12</v>
      </c>
      <c r="Q1093" t="str">
        <f t="shared" si="104"/>
        <v>games</v>
      </c>
      <c r="R1093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48" x14ac:dyDescent="0.2">
      <c r="A1094">
        <v>1092</v>
      </c>
      <c r="B1094" s="2" t="s">
        <v>1093</v>
      </c>
      <c r="C1094" s="2" t="s">
        <v>5202</v>
      </c>
      <c r="D1094" s="21">
        <v>2000</v>
      </c>
      <c r="E1094" s="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7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48" x14ac:dyDescent="0.2">
      <c r="A1095">
        <v>1093</v>
      </c>
      <c r="B1095" s="2" t="s">
        <v>1094</v>
      </c>
      <c r="C1095" s="2" t="s">
        <v>5203</v>
      </c>
      <c r="D1095" s="21">
        <v>300</v>
      </c>
      <c r="E1095" s="4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7">
        <f t="shared" si="102"/>
        <v>14.083333333333334</v>
      </c>
      <c r="P1095" s="5">
        <f t="shared" si="103"/>
        <v>10</v>
      </c>
      <c r="Q1095" t="str">
        <f t="shared" si="104"/>
        <v>games</v>
      </c>
      <c r="R1095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48" x14ac:dyDescent="0.2">
      <c r="A1096">
        <v>1094</v>
      </c>
      <c r="B1096" s="2" t="s">
        <v>1095</v>
      </c>
      <c r="C1096" s="2" t="s">
        <v>5204</v>
      </c>
      <c r="D1096" s="21">
        <v>18000</v>
      </c>
      <c r="E1096" s="4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7">
        <f t="shared" si="102"/>
        <v>18.300055555555556</v>
      </c>
      <c r="P1096" s="5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48" x14ac:dyDescent="0.2">
      <c r="A1097">
        <v>1095</v>
      </c>
      <c r="B1097" s="2" t="s">
        <v>1096</v>
      </c>
      <c r="C1097" s="2" t="s">
        <v>5205</v>
      </c>
      <c r="D1097" s="21">
        <v>500000</v>
      </c>
      <c r="E1097" s="4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7">
        <f t="shared" si="102"/>
        <v>5.0347999999999997</v>
      </c>
      <c r="P1097" s="5">
        <f t="shared" si="103"/>
        <v>267</v>
      </c>
      <c r="Q1097" t="str">
        <f t="shared" si="104"/>
        <v>games</v>
      </c>
      <c r="R1097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48" x14ac:dyDescent="0.2">
      <c r="A1098">
        <v>1096</v>
      </c>
      <c r="B1098" s="2" t="s">
        <v>1097</v>
      </c>
      <c r="C1098" s="2" t="s">
        <v>5206</v>
      </c>
      <c r="D1098" s="21">
        <v>12000</v>
      </c>
      <c r="E1098" s="4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7">
        <f t="shared" si="102"/>
        <v>17.933333333333334</v>
      </c>
      <c r="P1098" s="5">
        <f t="shared" si="103"/>
        <v>74</v>
      </c>
      <c r="Q1098" t="str">
        <f t="shared" si="104"/>
        <v>games</v>
      </c>
      <c r="R1098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48" x14ac:dyDescent="0.2">
      <c r="A1099">
        <v>1097</v>
      </c>
      <c r="B1099" s="2" t="s">
        <v>1098</v>
      </c>
      <c r="C1099" s="2" t="s">
        <v>5207</v>
      </c>
      <c r="D1099" s="21">
        <v>100000</v>
      </c>
      <c r="E1099" s="4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7">
        <f t="shared" si="102"/>
        <v>4.7E-2</v>
      </c>
      <c r="P1099" s="5">
        <f t="shared" si="103"/>
        <v>6</v>
      </c>
      <c r="Q1099" t="str">
        <f t="shared" si="104"/>
        <v>games</v>
      </c>
      <c r="R1099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32" x14ac:dyDescent="0.2">
      <c r="A1100">
        <v>1098</v>
      </c>
      <c r="B1100" s="2" t="s">
        <v>1099</v>
      </c>
      <c r="C1100" s="2" t="s">
        <v>5208</v>
      </c>
      <c r="D1100" s="21">
        <v>25000</v>
      </c>
      <c r="E1100" s="4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7">
        <f t="shared" si="102"/>
        <v>7.2120000000000006</v>
      </c>
      <c r="P1100" s="5">
        <f t="shared" si="103"/>
        <v>81</v>
      </c>
      <c r="Q1100" t="str">
        <f t="shared" si="104"/>
        <v>games</v>
      </c>
      <c r="R1100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48" x14ac:dyDescent="0.2">
      <c r="A1101">
        <v>1099</v>
      </c>
      <c r="B1101" s="2" t="s">
        <v>1100</v>
      </c>
      <c r="C1101" s="2" t="s">
        <v>5209</v>
      </c>
      <c r="D1101" s="21">
        <v>5000</v>
      </c>
      <c r="E1101" s="4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7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48" x14ac:dyDescent="0.2">
      <c r="A1102">
        <v>1100</v>
      </c>
      <c r="B1102" s="2" t="s">
        <v>1101</v>
      </c>
      <c r="C1102" s="2" t="s">
        <v>5210</v>
      </c>
      <c r="D1102" s="21">
        <v>4000</v>
      </c>
      <c r="E1102" s="4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7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32" x14ac:dyDescent="0.2">
      <c r="A1103">
        <v>1101</v>
      </c>
      <c r="B1103" s="2" t="s">
        <v>1102</v>
      </c>
      <c r="C1103" s="2" t="s">
        <v>5211</v>
      </c>
      <c r="D1103" s="21">
        <v>100000</v>
      </c>
      <c r="E1103" s="4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7">
        <f t="shared" si="102"/>
        <v>4.1000000000000002E-2</v>
      </c>
      <c r="P1103" s="5">
        <f t="shared" si="103"/>
        <v>6</v>
      </c>
      <c r="Q1103" t="str">
        <f t="shared" si="104"/>
        <v>games</v>
      </c>
      <c r="R1103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48" x14ac:dyDescent="0.2">
      <c r="A1104">
        <v>1102</v>
      </c>
      <c r="B1104" s="2" t="s">
        <v>1103</v>
      </c>
      <c r="C1104" s="2" t="s">
        <v>5212</v>
      </c>
      <c r="D1104" s="21">
        <v>8000</v>
      </c>
      <c r="E1104" s="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7">
        <f t="shared" si="102"/>
        <v>5.3125</v>
      </c>
      <c r="P1104" s="5">
        <f t="shared" si="103"/>
        <v>17</v>
      </c>
      <c r="Q1104" t="str">
        <f t="shared" si="104"/>
        <v>games</v>
      </c>
      <c r="R1104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48" x14ac:dyDescent="0.2">
      <c r="A1105">
        <v>1103</v>
      </c>
      <c r="B1105" s="2" t="s">
        <v>1104</v>
      </c>
      <c r="C1105" s="2" t="s">
        <v>5213</v>
      </c>
      <c r="D1105" s="21">
        <v>15000</v>
      </c>
      <c r="E1105" s="4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7">
        <f t="shared" si="102"/>
        <v>1.6199999999999999</v>
      </c>
      <c r="P1105" s="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48" x14ac:dyDescent="0.2">
      <c r="A1106">
        <v>1104</v>
      </c>
      <c r="B1106" s="2" t="s">
        <v>1105</v>
      </c>
      <c r="C1106" s="2" t="s">
        <v>5214</v>
      </c>
      <c r="D1106" s="21">
        <v>60000</v>
      </c>
      <c r="E1106" s="4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7">
        <f t="shared" si="102"/>
        <v>4.9516666666666671</v>
      </c>
      <c r="P1106" s="5">
        <f t="shared" si="103"/>
        <v>80</v>
      </c>
      <c r="Q1106" t="str">
        <f t="shared" si="104"/>
        <v>games</v>
      </c>
      <c r="R1106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48" x14ac:dyDescent="0.2">
      <c r="A1107">
        <v>1105</v>
      </c>
      <c r="B1107" s="2" t="s">
        <v>1106</v>
      </c>
      <c r="C1107" s="2" t="s">
        <v>5215</v>
      </c>
      <c r="D1107" s="21">
        <v>900000</v>
      </c>
      <c r="E1107" s="4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7">
        <f t="shared" si="102"/>
        <v>0.159</v>
      </c>
      <c r="P1107" s="5">
        <f t="shared" si="103"/>
        <v>71</v>
      </c>
      <c r="Q1107" t="str">
        <f t="shared" si="104"/>
        <v>games</v>
      </c>
      <c r="R1107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48" x14ac:dyDescent="0.2">
      <c r="A1108">
        <v>1106</v>
      </c>
      <c r="B1108" s="2" t="s">
        <v>1107</v>
      </c>
      <c r="C1108" s="2" t="s">
        <v>5216</v>
      </c>
      <c r="D1108" s="21">
        <v>400</v>
      </c>
      <c r="E1108" s="4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7">
        <f t="shared" si="102"/>
        <v>41.25</v>
      </c>
      <c r="P1108" s="5">
        <f t="shared" si="103"/>
        <v>23</v>
      </c>
      <c r="Q1108" t="str">
        <f t="shared" si="104"/>
        <v>games</v>
      </c>
      <c r="R1108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64" x14ac:dyDescent="0.2">
      <c r="A1109">
        <v>1107</v>
      </c>
      <c r="B1109" s="2" t="s">
        <v>1108</v>
      </c>
      <c r="C1109" s="2" t="s">
        <v>5217</v>
      </c>
      <c r="D1109" s="21">
        <v>10000</v>
      </c>
      <c r="E1109" s="4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7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48" x14ac:dyDescent="0.2">
      <c r="A1110">
        <v>1108</v>
      </c>
      <c r="B1110" s="2" t="s">
        <v>1109</v>
      </c>
      <c r="C1110" s="2" t="s">
        <v>5218</v>
      </c>
      <c r="D1110" s="21">
        <v>25000</v>
      </c>
      <c r="E1110" s="4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7">
        <f t="shared" si="102"/>
        <v>2.93</v>
      </c>
      <c r="P1110" s="5">
        <f t="shared" si="103"/>
        <v>34</v>
      </c>
      <c r="Q1110" t="str">
        <f t="shared" si="104"/>
        <v>games</v>
      </c>
      <c r="R1110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48" x14ac:dyDescent="0.2">
      <c r="A1111">
        <v>1109</v>
      </c>
      <c r="B1111" s="2" t="s">
        <v>1110</v>
      </c>
      <c r="C1111" s="2" t="s">
        <v>5219</v>
      </c>
      <c r="D1111" s="21">
        <v>10000</v>
      </c>
      <c r="E1111" s="4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7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48" x14ac:dyDescent="0.2">
      <c r="A1112">
        <v>1110</v>
      </c>
      <c r="B1112" s="2" t="s">
        <v>1111</v>
      </c>
      <c r="C1112" s="2" t="s">
        <v>5220</v>
      </c>
      <c r="D1112" s="21">
        <v>50000</v>
      </c>
      <c r="E1112" s="4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7">
        <f t="shared" si="102"/>
        <v>0.51</v>
      </c>
      <c r="P1112" s="5">
        <f t="shared" si="103"/>
        <v>23</v>
      </c>
      <c r="Q1112" t="str">
        <f t="shared" si="104"/>
        <v>games</v>
      </c>
      <c r="R1112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48" x14ac:dyDescent="0.2">
      <c r="A1113">
        <v>1111</v>
      </c>
      <c r="B1113" s="2" t="s">
        <v>1112</v>
      </c>
      <c r="C1113" s="2" t="s">
        <v>5221</v>
      </c>
      <c r="D1113" s="21">
        <v>2500</v>
      </c>
      <c r="E1113" s="4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7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48" x14ac:dyDescent="0.2">
      <c r="A1114">
        <v>1112</v>
      </c>
      <c r="B1114" s="2" t="s">
        <v>1113</v>
      </c>
      <c r="C1114" s="2" t="s">
        <v>5222</v>
      </c>
      <c r="D1114" s="21">
        <v>88000</v>
      </c>
      <c r="E1114" s="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7">
        <f t="shared" si="102"/>
        <v>35.537409090909087</v>
      </c>
      <c r="P1114" s="5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48" x14ac:dyDescent="0.2">
      <c r="A1115">
        <v>1113</v>
      </c>
      <c r="B1115" s="2" t="s">
        <v>1114</v>
      </c>
      <c r="C1115" s="2" t="s">
        <v>5223</v>
      </c>
      <c r="D1115" s="21">
        <v>1000</v>
      </c>
      <c r="E1115" s="4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7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48" x14ac:dyDescent="0.2">
      <c r="A1116">
        <v>1114</v>
      </c>
      <c r="B1116" s="2" t="s">
        <v>1115</v>
      </c>
      <c r="C1116" s="2" t="s">
        <v>5224</v>
      </c>
      <c r="D1116" s="21">
        <v>6000</v>
      </c>
      <c r="E1116" s="4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7">
        <f t="shared" si="102"/>
        <v>0.16666666666666669</v>
      </c>
      <c r="P1116" s="5">
        <f t="shared" si="103"/>
        <v>3</v>
      </c>
      <c r="Q1116" t="str">
        <f t="shared" si="104"/>
        <v>games</v>
      </c>
      <c r="R1116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48" x14ac:dyDescent="0.2">
      <c r="A1117">
        <v>1115</v>
      </c>
      <c r="B1117" s="2" t="s">
        <v>1116</v>
      </c>
      <c r="C1117" s="2" t="s">
        <v>5225</v>
      </c>
      <c r="D1117" s="21">
        <v>40000</v>
      </c>
      <c r="E1117" s="4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7">
        <f t="shared" si="102"/>
        <v>0.13250000000000001</v>
      </c>
      <c r="P1117" s="5">
        <f t="shared" si="103"/>
        <v>13</v>
      </c>
      <c r="Q1117" t="str">
        <f t="shared" si="104"/>
        <v>games</v>
      </c>
      <c r="R1117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32" x14ac:dyDescent="0.2">
      <c r="A1118">
        <v>1116</v>
      </c>
      <c r="B1118" s="2" t="s">
        <v>1117</v>
      </c>
      <c r="C1118" s="2" t="s">
        <v>5226</v>
      </c>
      <c r="D1118" s="21">
        <v>500000</v>
      </c>
      <c r="E1118" s="4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7">
        <f t="shared" si="102"/>
        <v>3.5704000000000007E-2</v>
      </c>
      <c r="P1118" s="5">
        <f t="shared" si="103"/>
        <v>17</v>
      </c>
      <c r="Q1118" t="str">
        <f t="shared" si="104"/>
        <v>games</v>
      </c>
      <c r="R1118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48" x14ac:dyDescent="0.2">
      <c r="A1119">
        <v>1117</v>
      </c>
      <c r="B1119" s="2" t="s">
        <v>1118</v>
      </c>
      <c r="C1119" s="2" t="s">
        <v>5227</v>
      </c>
      <c r="D1119" s="21">
        <v>1000</v>
      </c>
      <c r="E1119" s="4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7">
        <f t="shared" si="102"/>
        <v>8.3000000000000007</v>
      </c>
      <c r="P1119" s="5">
        <f t="shared" si="103"/>
        <v>10</v>
      </c>
      <c r="Q1119" t="str">
        <f t="shared" si="104"/>
        <v>games</v>
      </c>
      <c r="R1119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48" x14ac:dyDescent="0.2">
      <c r="A1120">
        <v>1118</v>
      </c>
      <c r="B1120" s="2" t="s">
        <v>1119</v>
      </c>
      <c r="C1120" s="2" t="s">
        <v>5228</v>
      </c>
      <c r="D1120" s="21">
        <v>4500</v>
      </c>
      <c r="E1120" s="4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7">
        <f t="shared" si="102"/>
        <v>2.4222222222222221</v>
      </c>
      <c r="P1120" s="5">
        <f t="shared" si="103"/>
        <v>36</v>
      </c>
      <c r="Q1120" t="str">
        <f t="shared" si="104"/>
        <v>games</v>
      </c>
      <c r="R1120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48" x14ac:dyDescent="0.2">
      <c r="A1121">
        <v>1119</v>
      </c>
      <c r="B1121" s="2" t="s">
        <v>1120</v>
      </c>
      <c r="C1121" s="2" t="s">
        <v>5229</v>
      </c>
      <c r="D1121" s="21">
        <v>2100</v>
      </c>
      <c r="E1121" s="4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7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32" x14ac:dyDescent="0.2">
      <c r="A1122">
        <v>1120</v>
      </c>
      <c r="B1122" s="2" t="s">
        <v>1121</v>
      </c>
      <c r="C1122" s="2" t="s">
        <v>5230</v>
      </c>
      <c r="D1122" s="21">
        <v>25000</v>
      </c>
      <c r="E1122" s="4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7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48" x14ac:dyDescent="0.2">
      <c r="A1123">
        <v>1121</v>
      </c>
      <c r="B1123" s="2" t="s">
        <v>1122</v>
      </c>
      <c r="C1123" s="2" t="s">
        <v>5231</v>
      </c>
      <c r="D1123" s="21">
        <v>250000</v>
      </c>
      <c r="E1123" s="4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7">
        <f t="shared" si="102"/>
        <v>1.1599999999999999E-2</v>
      </c>
      <c r="P1123" s="5">
        <f t="shared" si="103"/>
        <v>5</v>
      </c>
      <c r="Q1123" t="str">
        <f t="shared" si="104"/>
        <v>games</v>
      </c>
      <c r="R1123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48" x14ac:dyDescent="0.2">
      <c r="A1124">
        <v>1122</v>
      </c>
      <c r="B1124" s="2" t="s">
        <v>1123</v>
      </c>
      <c r="C1124" s="2" t="s">
        <v>5232</v>
      </c>
      <c r="D1124" s="21">
        <v>3200</v>
      </c>
      <c r="E1124" s="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7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48" x14ac:dyDescent="0.2">
      <c r="A1125">
        <v>1123</v>
      </c>
      <c r="B1125" s="2" t="s">
        <v>1124</v>
      </c>
      <c r="C1125" s="2" t="s">
        <v>5233</v>
      </c>
      <c r="D1125" s="21">
        <v>5000</v>
      </c>
      <c r="E1125" s="4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7">
        <f t="shared" si="102"/>
        <v>0.22</v>
      </c>
      <c r="P1125" s="5">
        <f t="shared" si="103"/>
        <v>3</v>
      </c>
      <c r="Q1125" t="str">
        <f t="shared" si="104"/>
        <v>games</v>
      </c>
      <c r="R1125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48" x14ac:dyDescent="0.2">
      <c r="A1126">
        <v>1124</v>
      </c>
      <c r="B1126" s="2" t="s">
        <v>1125</v>
      </c>
      <c r="C1126" s="2" t="s">
        <v>5234</v>
      </c>
      <c r="D1126" s="21">
        <v>90000</v>
      </c>
      <c r="E1126" s="4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7">
        <f t="shared" si="102"/>
        <v>0.47222222222222221</v>
      </c>
      <c r="P1126" s="5">
        <f t="shared" si="103"/>
        <v>60</v>
      </c>
      <c r="Q1126" t="str">
        <f t="shared" si="104"/>
        <v>games</v>
      </c>
      <c r="R1126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48" x14ac:dyDescent="0.2">
      <c r="A1127">
        <v>1125</v>
      </c>
      <c r="B1127" s="2" t="s">
        <v>1126</v>
      </c>
      <c r="C1127" s="2" t="s">
        <v>5235</v>
      </c>
      <c r="D1127" s="21">
        <v>3000</v>
      </c>
      <c r="E1127" s="4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7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32" x14ac:dyDescent="0.2">
      <c r="A1128">
        <v>1126</v>
      </c>
      <c r="B1128" s="2" t="s">
        <v>1127</v>
      </c>
      <c r="C1128" s="2" t="s">
        <v>5236</v>
      </c>
      <c r="D1128" s="21">
        <v>2000</v>
      </c>
      <c r="E1128" s="4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7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64" x14ac:dyDescent="0.2">
      <c r="A1129">
        <v>1127</v>
      </c>
      <c r="B1129" s="2" t="s">
        <v>1128</v>
      </c>
      <c r="C1129" s="2" t="s">
        <v>5237</v>
      </c>
      <c r="D1129" s="21">
        <v>35000</v>
      </c>
      <c r="E1129" s="4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7">
        <f t="shared" si="102"/>
        <v>1.6714285714285713</v>
      </c>
      <c r="P1129" s="5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ht="16" x14ac:dyDescent="0.2">
      <c r="A1130">
        <v>1128</v>
      </c>
      <c r="B1130" s="2" t="s">
        <v>1129</v>
      </c>
      <c r="C1130" s="2" t="s">
        <v>5238</v>
      </c>
      <c r="D1130" s="21">
        <v>1000</v>
      </c>
      <c r="E1130" s="4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7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48" x14ac:dyDescent="0.2">
      <c r="A1131">
        <v>1129</v>
      </c>
      <c r="B1131" s="2" t="s">
        <v>1130</v>
      </c>
      <c r="C1131" s="2" t="s">
        <v>5239</v>
      </c>
      <c r="D1131" s="21">
        <v>20000</v>
      </c>
      <c r="E1131" s="4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7">
        <f t="shared" si="102"/>
        <v>0.105</v>
      </c>
      <c r="P1131" s="5">
        <f t="shared" si="103"/>
        <v>10</v>
      </c>
      <c r="Q1131" t="str">
        <f t="shared" si="104"/>
        <v>games</v>
      </c>
      <c r="R1131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48" x14ac:dyDescent="0.2">
      <c r="A1132">
        <v>1130</v>
      </c>
      <c r="B1132" s="2" t="s">
        <v>1131</v>
      </c>
      <c r="C1132" s="2" t="s">
        <v>5240</v>
      </c>
      <c r="D1132" s="21">
        <v>5000</v>
      </c>
      <c r="E1132" s="4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7">
        <f t="shared" si="102"/>
        <v>0.22</v>
      </c>
      <c r="P1132" s="5">
        <f t="shared" si="103"/>
        <v>3</v>
      </c>
      <c r="Q1132" t="str">
        <f t="shared" si="104"/>
        <v>games</v>
      </c>
      <c r="R1132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48" x14ac:dyDescent="0.2">
      <c r="A1133">
        <v>1131</v>
      </c>
      <c r="B1133" s="2" t="s">
        <v>1132</v>
      </c>
      <c r="C1133" s="2" t="s">
        <v>5241</v>
      </c>
      <c r="D1133" s="21">
        <v>40000</v>
      </c>
      <c r="E1133" s="4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7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48" x14ac:dyDescent="0.2">
      <c r="A1134">
        <v>1132</v>
      </c>
      <c r="B1134" s="2" t="s">
        <v>1133</v>
      </c>
      <c r="C1134" s="2" t="s">
        <v>5242</v>
      </c>
      <c r="D1134" s="21">
        <v>10000</v>
      </c>
      <c r="E1134" s="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7">
        <f t="shared" si="102"/>
        <v>14.38</v>
      </c>
      <c r="P1134" s="5">
        <f t="shared" si="103"/>
        <v>110</v>
      </c>
      <c r="Q1134" t="str">
        <f t="shared" si="104"/>
        <v>games</v>
      </c>
      <c r="R1134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48" x14ac:dyDescent="0.2">
      <c r="A1135">
        <v>1133</v>
      </c>
      <c r="B1135" s="2" t="s">
        <v>1134</v>
      </c>
      <c r="C1135" s="2" t="s">
        <v>5243</v>
      </c>
      <c r="D1135" s="21">
        <v>3000</v>
      </c>
      <c r="E1135" s="4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7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48" x14ac:dyDescent="0.2">
      <c r="A1136">
        <v>1134</v>
      </c>
      <c r="B1136" s="2" t="s">
        <v>1135</v>
      </c>
      <c r="C1136" s="2" t="s">
        <v>5244</v>
      </c>
      <c r="D1136" s="21">
        <v>25000</v>
      </c>
      <c r="E1136" s="4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7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64" x14ac:dyDescent="0.2">
      <c r="A1137">
        <v>1135</v>
      </c>
      <c r="B1137" s="2" t="s">
        <v>1136</v>
      </c>
      <c r="C1137" s="2" t="s">
        <v>5245</v>
      </c>
      <c r="D1137" s="21">
        <v>1000</v>
      </c>
      <c r="E1137" s="4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7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48" x14ac:dyDescent="0.2">
      <c r="A1138">
        <v>1136</v>
      </c>
      <c r="B1138" s="2" t="s">
        <v>1137</v>
      </c>
      <c r="C1138" s="2" t="s">
        <v>5246</v>
      </c>
      <c r="D1138" s="21">
        <v>4190</v>
      </c>
      <c r="E1138" s="4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7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48" x14ac:dyDescent="0.2">
      <c r="A1139">
        <v>1137</v>
      </c>
      <c r="B1139" s="2" t="s">
        <v>1138</v>
      </c>
      <c r="C1139" s="2" t="s">
        <v>5247</v>
      </c>
      <c r="D1139" s="21">
        <v>25000</v>
      </c>
      <c r="E1139" s="4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7">
        <f t="shared" si="102"/>
        <v>39.5</v>
      </c>
      <c r="P1139" s="5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48" x14ac:dyDescent="0.2">
      <c r="A1140">
        <v>1138</v>
      </c>
      <c r="B1140" s="2" t="s">
        <v>1139</v>
      </c>
      <c r="C1140" s="2" t="s">
        <v>5248</v>
      </c>
      <c r="D1140" s="21">
        <v>35000</v>
      </c>
      <c r="E1140" s="4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7">
        <f t="shared" si="102"/>
        <v>0.35714285714285715</v>
      </c>
      <c r="P1140" s="5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48" x14ac:dyDescent="0.2">
      <c r="A1141">
        <v>1139</v>
      </c>
      <c r="B1141" s="2" t="s">
        <v>1140</v>
      </c>
      <c r="C1141" s="2" t="s">
        <v>5249</v>
      </c>
      <c r="D1141" s="21">
        <v>8000</v>
      </c>
      <c r="E1141" s="4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7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48" x14ac:dyDescent="0.2">
      <c r="A1142">
        <v>1140</v>
      </c>
      <c r="B1142" s="2" t="s">
        <v>1141</v>
      </c>
      <c r="C1142" s="2" t="s">
        <v>5250</v>
      </c>
      <c r="D1142" s="21">
        <v>5000</v>
      </c>
      <c r="E1142" s="4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7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ht="16" x14ac:dyDescent="0.2">
      <c r="A1143">
        <v>1141</v>
      </c>
      <c r="B1143" s="2" t="s">
        <v>1142</v>
      </c>
      <c r="C1143" s="2" t="s">
        <v>5251</v>
      </c>
      <c r="D1143" s="21">
        <v>500</v>
      </c>
      <c r="E1143" s="4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7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48" x14ac:dyDescent="0.2">
      <c r="A1144">
        <v>1142</v>
      </c>
      <c r="B1144" s="2" t="s">
        <v>1143</v>
      </c>
      <c r="C1144" s="2" t="s">
        <v>5252</v>
      </c>
      <c r="D1144" s="21">
        <v>4000</v>
      </c>
      <c r="E1144" s="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7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48" x14ac:dyDescent="0.2">
      <c r="A1145">
        <v>1143</v>
      </c>
      <c r="B1145" s="2" t="s">
        <v>1144</v>
      </c>
      <c r="C1145" s="2" t="s">
        <v>5253</v>
      </c>
      <c r="D1145" s="21">
        <v>45000</v>
      </c>
      <c r="E1145" s="4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7">
        <f t="shared" si="102"/>
        <v>0.41333333333333333</v>
      </c>
      <c r="P1145" s="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48" x14ac:dyDescent="0.2">
      <c r="A1146">
        <v>1144</v>
      </c>
      <c r="B1146" s="2" t="s">
        <v>1145</v>
      </c>
      <c r="C1146" s="2" t="s">
        <v>5254</v>
      </c>
      <c r="D1146" s="21">
        <v>9300</v>
      </c>
      <c r="E1146" s="4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7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48" x14ac:dyDescent="0.2">
      <c r="A1147">
        <v>1145</v>
      </c>
      <c r="B1147" s="2" t="s">
        <v>1146</v>
      </c>
      <c r="C1147" s="2" t="s">
        <v>5255</v>
      </c>
      <c r="D1147" s="21">
        <v>80000</v>
      </c>
      <c r="E1147" s="4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7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32" x14ac:dyDescent="0.2">
      <c r="A1148">
        <v>1146</v>
      </c>
      <c r="B1148" s="2" t="s">
        <v>1147</v>
      </c>
      <c r="C1148" s="2" t="s">
        <v>5256</v>
      </c>
      <c r="D1148" s="21">
        <v>6000</v>
      </c>
      <c r="E1148" s="4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7">
        <f t="shared" si="102"/>
        <v>8.8333333333333339</v>
      </c>
      <c r="P1148" s="5">
        <f t="shared" si="103"/>
        <v>44</v>
      </c>
      <c r="Q1148" t="str">
        <f t="shared" si="104"/>
        <v>food</v>
      </c>
      <c r="R1148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48" x14ac:dyDescent="0.2">
      <c r="A1149">
        <v>1147</v>
      </c>
      <c r="B1149" s="2" t="s">
        <v>1148</v>
      </c>
      <c r="C1149" s="2" t="s">
        <v>5257</v>
      </c>
      <c r="D1149" s="21">
        <v>25000</v>
      </c>
      <c r="E1149" s="4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7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32" x14ac:dyDescent="0.2">
      <c r="A1150">
        <v>1148</v>
      </c>
      <c r="B1150" s="2" t="s">
        <v>1149</v>
      </c>
      <c r="C1150" s="2" t="s">
        <v>5258</v>
      </c>
      <c r="D1150" s="21">
        <v>15000</v>
      </c>
      <c r="E1150" s="4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7">
        <f t="shared" si="102"/>
        <v>0.48666666666666669</v>
      </c>
      <c r="P1150" s="5">
        <f t="shared" si="103"/>
        <v>24</v>
      </c>
      <c r="Q1150" t="str">
        <f t="shared" si="104"/>
        <v>food</v>
      </c>
      <c r="R1150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32" x14ac:dyDescent="0.2">
      <c r="A1151">
        <v>1149</v>
      </c>
      <c r="B1151" s="2" t="s">
        <v>1150</v>
      </c>
      <c r="C1151" s="2" t="s">
        <v>5259</v>
      </c>
      <c r="D1151" s="21">
        <v>50000</v>
      </c>
      <c r="E1151" s="4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7">
        <f t="shared" si="102"/>
        <v>0.15</v>
      </c>
      <c r="P1151" s="5">
        <f t="shared" si="103"/>
        <v>37</v>
      </c>
      <c r="Q1151" t="str">
        <f t="shared" si="104"/>
        <v>food</v>
      </c>
      <c r="R1151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32" x14ac:dyDescent="0.2">
      <c r="A1152">
        <v>1150</v>
      </c>
      <c r="B1152" s="2" t="s">
        <v>1151</v>
      </c>
      <c r="C1152" s="2" t="s">
        <v>5260</v>
      </c>
      <c r="D1152" s="21">
        <v>2500</v>
      </c>
      <c r="E1152" s="4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7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48" x14ac:dyDescent="0.2">
      <c r="A1153">
        <v>1151</v>
      </c>
      <c r="B1153" s="2" t="s">
        <v>1152</v>
      </c>
      <c r="C1153" s="2" t="s">
        <v>5261</v>
      </c>
      <c r="D1153" s="21">
        <v>25000</v>
      </c>
      <c r="E1153" s="4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7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ht="16" x14ac:dyDescent="0.2">
      <c r="A1154">
        <v>1152</v>
      </c>
      <c r="B1154" s="2" t="s">
        <v>1153</v>
      </c>
      <c r="C1154" s="2" t="s">
        <v>5262</v>
      </c>
      <c r="D1154" s="21">
        <v>16000</v>
      </c>
      <c r="E1154" s="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7">
        <f t="shared" si="102"/>
        <v>5.6937500000000005</v>
      </c>
      <c r="P1154" s="5">
        <f t="shared" si="103"/>
        <v>60</v>
      </c>
      <c r="Q1154" t="str">
        <f t="shared" si="104"/>
        <v>food</v>
      </c>
      <c r="R1154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32" x14ac:dyDescent="0.2">
      <c r="A1155">
        <v>1153</v>
      </c>
      <c r="B1155" s="2" t="s">
        <v>1154</v>
      </c>
      <c r="C1155" s="2" t="s">
        <v>5263</v>
      </c>
      <c r="D1155" s="21">
        <v>8000</v>
      </c>
      <c r="E1155" s="4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7">
        <f t="shared" ref="O1155:O1218" si="108">(E1155/D1155)*100</f>
        <v>0.625</v>
      </c>
      <c r="P1155" s="5">
        <f t="shared" ref="P1155:P1218" si="109">IF(E1155, QUOTIENT(E1155,L1155),0)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RIGHT(N1155,LEN(N1155)-FIND("/",N1155,1))</f>
        <v>food trucks</v>
      </c>
      <c r="S1155" s="15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2" t="s">
        <v>1155</v>
      </c>
      <c r="C1156" s="2" t="s">
        <v>5264</v>
      </c>
      <c r="D1156" s="21">
        <v>5000</v>
      </c>
      <c r="E1156" s="4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7">
        <f t="shared" si="108"/>
        <v>6.5</v>
      </c>
      <c r="P1156" s="5">
        <f t="shared" si="109"/>
        <v>108</v>
      </c>
      <c r="Q1156" t="str">
        <f t="shared" si="110"/>
        <v>food</v>
      </c>
      <c r="R1156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48" x14ac:dyDescent="0.2">
      <c r="A1157">
        <v>1155</v>
      </c>
      <c r="B1157" s="2" t="s">
        <v>1156</v>
      </c>
      <c r="C1157" s="2" t="s">
        <v>5265</v>
      </c>
      <c r="D1157" s="21">
        <v>25000</v>
      </c>
      <c r="E1157" s="4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7">
        <f t="shared" si="108"/>
        <v>0.752</v>
      </c>
      <c r="P1157" s="5">
        <f t="shared" si="109"/>
        <v>23</v>
      </c>
      <c r="Q1157" t="str">
        <f t="shared" si="110"/>
        <v>food</v>
      </c>
      <c r="R1157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48" x14ac:dyDescent="0.2">
      <c r="A1158">
        <v>1156</v>
      </c>
      <c r="B1158" s="2" t="s">
        <v>1157</v>
      </c>
      <c r="C1158" s="2" t="s">
        <v>5266</v>
      </c>
      <c r="D1158" s="21">
        <v>6500</v>
      </c>
      <c r="E1158" s="4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7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48" x14ac:dyDescent="0.2">
      <c r="A1159">
        <v>1157</v>
      </c>
      <c r="B1159" s="2" t="s">
        <v>1158</v>
      </c>
      <c r="C1159" s="2" t="s">
        <v>5267</v>
      </c>
      <c r="D1159" s="21">
        <v>10000</v>
      </c>
      <c r="E1159" s="4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7">
        <f t="shared" si="108"/>
        <v>1.51</v>
      </c>
      <c r="P1159" s="5">
        <f t="shared" si="109"/>
        <v>50</v>
      </c>
      <c r="Q1159" t="str">
        <f t="shared" si="110"/>
        <v>food</v>
      </c>
      <c r="R1159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48" x14ac:dyDescent="0.2">
      <c r="A1160">
        <v>1158</v>
      </c>
      <c r="B1160" s="2" t="s">
        <v>1159</v>
      </c>
      <c r="C1160" s="2" t="s">
        <v>5268</v>
      </c>
      <c r="D1160" s="21">
        <v>7500</v>
      </c>
      <c r="E1160" s="4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7">
        <f t="shared" si="108"/>
        <v>0.46666666666666673</v>
      </c>
      <c r="P1160" s="5">
        <f t="shared" si="109"/>
        <v>11</v>
      </c>
      <c r="Q1160" t="str">
        <f t="shared" si="110"/>
        <v>food</v>
      </c>
      <c r="R1160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48" x14ac:dyDescent="0.2">
      <c r="A1161">
        <v>1159</v>
      </c>
      <c r="B1161" s="2" t="s">
        <v>1160</v>
      </c>
      <c r="C1161" s="2" t="s">
        <v>5269</v>
      </c>
      <c r="D1161" s="21">
        <v>6750</v>
      </c>
      <c r="E1161" s="4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7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48" x14ac:dyDescent="0.2">
      <c r="A1162">
        <v>1160</v>
      </c>
      <c r="B1162" s="2" t="s">
        <v>1161</v>
      </c>
      <c r="C1162" s="2" t="s">
        <v>5270</v>
      </c>
      <c r="D1162" s="21">
        <v>30000</v>
      </c>
      <c r="E1162" s="4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7">
        <f t="shared" si="108"/>
        <v>3.85</v>
      </c>
      <c r="P1162" s="5">
        <f t="shared" si="109"/>
        <v>60</v>
      </c>
      <c r="Q1162" t="str">
        <f t="shared" si="110"/>
        <v>food</v>
      </c>
      <c r="R1162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48" x14ac:dyDescent="0.2">
      <c r="A1163">
        <v>1161</v>
      </c>
      <c r="B1163" s="2" t="s">
        <v>1162</v>
      </c>
      <c r="C1163" s="2" t="s">
        <v>5271</v>
      </c>
      <c r="D1163" s="21">
        <v>18000</v>
      </c>
      <c r="E1163" s="4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7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48" x14ac:dyDescent="0.2">
      <c r="A1164">
        <v>1162</v>
      </c>
      <c r="B1164" s="2" t="s">
        <v>1163</v>
      </c>
      <c r="C1164" s="2" t="s">
        <v>5272</v>
      </c>
      <c r="D1164" s="21">
        <v>60000</v>
      </c>
      <c r="E1164" s="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7">
        <f t="shared" si="108"/>
        <v>5.8333333333333341E-2</v>
      </c>
      <c r="P1164" s="5">
        <f t="shared" si="109"/>
        <v>17</v>
      </c>
      <c r="Q1164" t="str">
        <f t="shared" si="110"/>
        <v>food</v>
      </c>
      <c r="R1164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48" x14ac:dyDescent="0.2">
      <c r="A1165">
        <v>1163</v>
      </c>
      <c r="B1165" s="2" t="s">
        <v>1164</v>
      </c>
      <c r="C1165" s="2" t="s">
        <v>5273</v>
      </c>
      <c r="D1165" s="21">
        <v>5200</v>
      </c>
      <c r="E1165" s="4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7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64" x14ac:dyDescent="0.2">
      <c r="A1166">
        <v>1164</v>
      </c>
      <c r="B1166" s="2" t="s">
        <v>1165</v>
      </c>
      <c r="C1166" s="2" t="s">
        <v>5274</v>
      </c>
      <c r="D1166" s="21">
        <v>10000</v>
      </c>
      <c r="E1166" s="4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7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48" x14ac:dyDescent="0.2">
      <c r="A1167">
        <v>1165</v>
      </c>
      <c r="B1167" s="2" t="s">
        <v>1166</v>
      </c>
      <c r="C1167" s="2" t="s">
        <v>5275</v>
      </c>
      <c r="D1167" s="21">
        <v>10000</v>
      </c>
      <c r="E1167" s="4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7">
        <f t="shared" si="108"/>
        <v>20.705000000000002</v>
      </c>
      <c r="P1167" s="5">
        <f t="shared" si="109"/>
        <v>82</v>
      </c>
      <c r="Q1167" t="str">
        <f t="shared" si="110"/>
        <v>food</v>
      </c>
      <c r="R1167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48" x14ac:dyDescent="0.2">
      <c r="A1168">
        <v>1166</v>
      </c>
      <c r="B1168" s="2" t="s">
        <v>1167</v>
      </c>
      <c r="C1168" s="2" t="s">
        <v>5276</v>
      </c>
      <c r="D1168" s="21">
        <v>15000</v>
      </c>
      <c r="E1168" s="4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7">
        <f t="shared" si="108"/>
        <v>19.139999999999997</v>
      </c>
      <c r="P1168" s="5">
        <f t="shared" si="109"/>
        <v>358</v>
      </c>
      <c r="Q1168" t="str">
        <f t="shared" si="110"/>
        <v>food</v>
      </c>
      <c r="R1168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48" x14ac:dyDescent="0.2">
      <c r="A1169">
        <v>1167</v>
      </c>
      <c r="B1169" s="2" t="s">
        <v>1168</v>
      </c>
      <c r="C1169" s="2" t="s">
        <v>5277</v>
      </c>
      <c r="D1169" s="21">
        <v>60000</v>
      </c>
      <c r="E1169" s="4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7">
        <f t="shared" si="108"/>
        <v>1.6316666666666666</v>
      </c>
      <c r="P1169" s="5">
        <f t="shared" si="109"/>
        <v>61</v>
      </c>
      <c r="Q1169" t="str">
        <f t="shared" si="110"/>
        <v>food</v>
      </c>
      <c r="R1169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48" x14ac:dyDescent="0.2">
      <c r="A1170">
        <v>1168</v>
      </c>
      <c r="B1170" s="2" t="s">
        <v>1169</v>
      </c>
      <c r="C1170" s="2" t="s">
        <v>5278</v>
      </c>
      <c r="D1170" s="21">
        <v>18000</v>
      </c>
      <c r="E1170" s="4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7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48" x14ac:dyDescent="0.2">
      <c r="A1171">
        <v>1169</v>
      </c>
      <c r="B1171" s="2" t="s">
        <v>1170</v>
      </c>
      <c r="C1171" s="2" t="s">
        <v>5279</v>
      </c>
      <c r="D1171" s="21">
        <v>10000</v>
      </c>
      <c r="E1171" s="4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7">
        <f t="shared" si="108"/>
        <v>0.16999999999999998</v>
      </c>
      <c r="P1171" s="5">
        <f t="shared" si="109"/>
        <v>5</v>
      </c>
      <c r="Q1171" t="str">
        <f t="shared" si="110"/>
        <v>food</v>
      </c>
      <c r="R1171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48" x14ac:dyDescent="0.2">
      <c r="A1172">
        <v>1170</v>
      </c>
      <c r="B1172" s="2" t="s">
        <v>1171</v>
      </c>
      <c r="C1172" s="2" t="s">
        <v>5280</v>
      </c>
      <c r="D1172" s="21">
        <v>25000</v>
      </c>
      <c r="E1172" s="4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7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32" x14ac:dyDescent="0.2">
      <c r="A1173">
        <v>1171</v>
      </c>
      <c r="B1173" s="2" t="s">
        <v>1172</v>
      </c>
      <c r="C1173" s="2" t="s">
        <v>5281</v>
      </c>
      <c r="D1173" s="21">
        <v>25000</v>
      </c>
      <c r="E1173" s="4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7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16" x14ac:dyDescent="0.2">
      <c r="A1174">
        <v>1172</v>
      </c>
      <c r="B1174" s="2" t="s">
        <v>1173</v>
      </c>
      <c r="C1174" s="2" t="s">
        <v>5282</v>
      </c>
      <c r="D1174" s="21">
        <v>9000</v>
      </c>
      <c r="E1174" s="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7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48" x14ac:dyDescent="0.2">
      <c r="A1175">
        <v>1173</v>
      </c>
      <c r="B1175" s="2" t="s">
        <v>1174</v>
      </c>
      <c r="C1175" s="2" t="s">
        <v>5283</v>
      </c>
      <c r="D1175" s="21">
        <v>125000</v>
      </c>
      <c r="E1175" s="4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7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48" x14ac:dyDescent="0.2">
      <c r="A1176">
        <v>1174</v>
      </c>
      <c r="B1176" s="2" t="s">
        <v>1175</v>
      </c>
      <c r="C1176" s="2" t="s">
        <v>5284</v>
      </c>
      <c r="D1176" s="21">
        <v>15000</v>
      </c>
      <c r="E1176" s="4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7">
        <f t="shared" si="108"/>
        <v>5.9066666666666672</v>
      </c>
      <c r="P1176" s="5">
        <f t="shared" si="109"/>
        <v>46</v>
      </c>
      <c r="Q1176" t="str">
        <f t="shared" si="110"/>
        <v>food</v>
      </c>
      <c r="R1176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48" x14ac:dyDescent="0.2">
      <c r="A1177">
        <v>1175</v>
      </c>
      <c r="B1177" s="2" t="s">
        <v>1176</v>
      </c>
      <c r="C1177" s="2" t="s">
        <v>5285</v>
      </c>
      <c r="D1177" s="21">
        <v>20000</v>
      </c>
      <c r="E1177" s="4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7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64" x14ac:dyDescent="0.2">
      <c r="A1178">
        <v>1176</v>
      </c>
      <c r="B1178" s="2" t="s">
        <v>1177</v>
      </c>
      <c r="C1178" s="2" t="s">
        <v>5286</v>
      </c>
      <c r="D1178" s="21">
        <v>175000</v>
      </c>
      <c r="E1178" s="4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7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48" x14ac:dyDescent="0.2">
      <c r="A1179">
        <v>1177</v>
      </c>
      <c r="B1179" s="2" t="s">
        <v>1178</v>
      </c>
      <c r="C1179" s="2" t="s">
        <v>5287</v>
      </c>
      <c r="D1179" s="21">
        <v>6000</v>
      </c>
      <c r="E1179" s="4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7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48" x14ac:dyDescent="0.2">
      <c r="A1180">
        <v>1178</v>
      </c>
      <c r="B1180" s="2" t="s">
        <v>1179</v>
      </c>
      <c r="C1180" s="2" t="s">
        <v>5288</v>
      </c>
      <c r="D1180" s="21">
        <v>75000</v>
      </c>
      <c r="E1180" s="4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7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48" x14ac:dyDescent="0.2">
      <c r="A1181">
        <v>1179</v>
      </c>
      <c r="B1181" s="2" t="s">
        <v>1180</v>
      </c>
      <c r="C1181" s="2" t="s">
        <v>5289</v>
      </c>
      <c r="D1181" s="21">
        <v>60000</v>
      </c>
      <c r="E1181" s="4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7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32" x14ac:dyDescent="0.2">
      <c r="A1182">
        <v>1180</v>
      </c>
      <c r="B1182" s="2" t="s">
        <v>1181</v>
      </c>
      <c r="C1182" s="2" t="s">
        <v>5290</v>
      </c>
      <c r="D1182" s="21">
        <v>50000</v>
      </c>
      <c r="E1182" s="4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7">
        <f t="shared" si="108"/>
        <v>11.75</v>
      </c>
      <c r="P1182" s="5">
        <f t="shared" si="109"/>
        <v>69</v>
      </c>
      <c r="Q1182" t="str">
        <f t="shared" si="110"/>
        <v>food</v>
      </c>
      <c r="R1182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16" x14ac:dyDescent="0.2">
      <c r="A1183">
        <v>1181</v>
      </c>
      <c r="B1183" s="2" t="s">
        <v>1182</v>
      </c>
      <c r="C1183" s="2" t="s">
        <v>5291</v>
      </c>
      <c r="D1183" s="21">
        <v>50000</v>
      </c>
      <c r="E1183" s="4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7">
        <f t="shared" si="108"/>
        <v>8.0000000000000002E-3</v>
      </c>
      <c r="P1183" s="5">
        <f t="shared" si="109"/>
        <v>1</v>
      </c>
      <c r="Q1183" t="str">
        <f t="shared" si="110"/>
        <v>food</v>
      </c>
      <c r="R1183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48" x14ac:dyDescent="0.2">
      <c r="A1184">
        <v>1182</v>
      </c>
      <c r="B1184" s="2" t="s">
        <v>1183</v>
      </c>
      <c r="C1184" s="2" t="s">
        <v>5292</v>
      </c>
      <c r="D1184" s="21">
        <v>1000</v>
      </c>
      <c r="E1184" s="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7">
        <f t="shared" si="108"/>
        <v>4.2</v>
      </c>
      <c r="P1184" s="5">
        <f t="shared" si="109"/>
        <v>10</v>
      </c>
      <c r="Q1184" t="str">
        <f t="shared" si="110"/>
        <v>food</v>
      </c>
      <c r="R1184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48" x14ac:dyDescent="0.2">
      <c r="A1185">
        <v>1183</v>
      </c>
      <c r="B1185" s="2" t="s">
        <v>1184</v>
      </c>
      <c r="C1185" s="2" t="s">
        <v>5293</v>
      </c>
      <c r="D1185" s="21">
        <v>2500</v>
      </c>
      <c r="E1185" s="4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7">
        <f t="shared" si="108"/>
        <v>4</v>
      </c>
      <c r="P1185" s="5">
        <f t="shared" si="109"/>
        <v>33</v>
      </c>
      <c r="Q1185" t="str">
        <f t="shared" si="110"/>
        <v>food</v>
      </c>
      <c r="R1185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48" x14ac:dyDescent="0.2">
      <c r="A1186">
        <v>1184</v>
      </c>
      <c r="B1186" s="2" t="s">
        <v>1185</v>
      </c>
      <c r="C1186" s="2" t="s">
        <v>5294</v>
      </c>
      <c r="D1186" s="21">
        <v>22000</v>
      </c>
      <c r="E1186" s="4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7">
        <f t="shared" si="108"/>
        <v>104.93636363636362</v>
      </c>
      <c r="P1186" s="5">
        <f t="shared" si="109"/>
        <v>61</v>
      </c>
      <c r="Q1186" t="str">
        <f t="shared" si="110"/>
        <v>photography</v>
      </c>
      <c r="R1186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48" x14ac:dyDescent="0.2">
      <c r="A1187">
        <v>1185</v>
      </c>
      <c r="B1187" s="2" t="s">
        <v>1186</v>
      </c>
      <c r="C1187" s="2" t="s">
        <v>5295</v>
      </c>
      <c r="D1187" s="21">
        <v>12500</v>
      </c>
      <c r="E1187" s="4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7">
        <f t="shared" si="108"/>
        <v>105.44</v>
      </c>
      <c r="P1187" s="5">
        <f t="shared" si="109"/>
        <v>118</v>
      </c>
      <c r="Q1187" t="str">
        <f t="shared" si="110"/>
        <v>photography</v>
      </c>
      <c r="R1187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48" x14ac:dyDescent="0.2">
      <c r="A1188">
        <v>1186</v>
      </c>
      <c r="B1188" s="2" t="s">
        <v>1187</v>
      </c>
      <c r="C1188" s="2" t="s">
        <v>5296</v>
      </c>
      <c r="D1188" s="21">
        <v>7500</v>
      </c>
      <c r="E1188" s="4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7">
        <f t="shared" si="108"/>
        <v>106.73333333333332</v>
      </c>
      <c r="P1188" s="5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48" x14ac:dyDescent="0.2">
      <c r="A1189">
        <v>1187</v>
      </c>
      <c r="B1189" s="2" t="s">
        <v>1188</v>
      </c>
      <c r="C1189" s="2" t="s">
        <v>5297</v>
      </c>
      <c r="D1189" s="21">
        <v>8750</v>
      </c>
      <c r="E1189" s="4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7">
        <f t="shared" si="108"/>
        <v>104.12571428571428</v>
      </c>
      <c r="P1189" s="5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48" x14ac:dyDescent="0.2">
      <c r="A1190">
        <v>1188</v>
      </c>
      <c r="B1190" s="2" t="s">
        <v>1189</v>
      </c>
      <c r="C1190" s="2" t="s">
        <v>5298</v>
      </c>
      <c r="D1190" s="21">
        <v>2000</v>
      </c>
      <c r="E1190" s="4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7">
        <f t="shared" si="108"/>
        <v>160.54999999999998</v>
      </c>
      <c r="P1190" s="5">
        <f t="shared" si="109"/>
        <v>37</v>
      </c>
      <c r="Q1190" t="str">
        <f t="shared" si="110"/>
        <v>photography</v>
      </c>
      <c r="R1190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48" x14ac:dyDescent="0.2">
      <c r="A1191">
        <v>1189</v>
      </c>
      <c r="B1191" s="2" t="s">
        <v>1190</v>
      </c>
      <c r="C1191" s="2" t="s">
        <v>5299</v>
      </c>
      <c r="D1191" s="21">
        <v>9000</v>
      </c>
      <c r="E1191" s="4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7">
        <f t="shared" si="108"/>
        <v>107.77777777777777</v>
      </c>
      <c r="P1191" s="5">
        <f t="shared" si="109"/>
        <v>112</v>
      </c>
      <c r="Q1191" t="str">
        <f t="shared" si="110"/>
        <v>photography</v>
      </c>
      <c r="R1191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32" x14ac:dyDescent="0.2">
      <c r="A1192">
        <v>1190</v>
      </c>
      <c r="B1192" s="2" t="s">
        <v>1191</v>
      </c>
      <c r="C1192" s="2" t="s">
        <v>5300</v>
      </c>
      <c r="D1192" s="21">
        <v>500</v>
      </c>
      <c r="E1192" s="4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7">
        <f t="shared" si="108"/>
        <v>135</v>
      </c>
      <c r="P1192" s="5">
        <f t="shared" si="109"/>
        <v>51</v>
      </c>
      <c r="Q1192" t="str">
        <f t="shared" si="110"/>
        <v>photography</v>
      </c>
      <c r="R1192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48" x14ac:dyDescent="0.2">
      <c r="A1193">
        <v>1191</v>
      </c>
      <c r="B1193" s="2" t="s">
        <v>1192</v>
      </c>
      <c r="C1193" s="2" t="s">
        <v>5301</v>
      </c>
      <c r="D1193" s="21">
        <v>2700</v>
      </c>
      <c r="E1193" s="4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7">
        <f t="shared" si="108"/>
        <v>109.07407407407408</v>
      </c>
      <c r="P1193" s="5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32" x14ac:dyDescent="0.2">
      <c r="A1194">
        <v>1192</v>
      </c>
      <c r="B1194" s="2" t="s">
        <v>1193</v>
      </c>
      <c r="C1194" s="2" t="s">
        <v>5302</v>
      </c>
      <c r="D1194" s="21">
        <v>100</v>
      </c>
      <c r="E1194" s="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7">
        <f t="shared" si="108"/>
        <v>290</v>
      </c>
      <c r="P1194" s="5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48" x14ac:dyDescent="0.2">
      <c r="A1195">
        <v>1193</v>
      </c>
      <c r="B1195" s="2" t="s">
        <v>1194</v>
      </c>
      <c r="C1195" s="2" t="s">
        <v>5303</v>
      </c>
      <c r="D1195" s="21">
        <v>21000</v>
      </c>
      <c r="E1195" s="4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7">
        <f t="shared" si="108"/>
        <v>103.95714285714286</v>
      </c>
      <c r="P1195" s="5">
        <f t="shared" si="109"/>
        <v>79</v>
      </c>
      <c r="Q1195" t="str">
        <f t="shared" si="110"/>
        <v>photography</v>
      </c>
      <c r="R1195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48" x14ac:dyDescent="0.2">
      <c r="A1196">
        <v>1194</v>
      </c>
      <c r="B1196" s="2" t="s">
        <v>1195</v>
      </c>
      <c r="C1196" s="2" t="s">
        <v>5304</v>
      </c>
      <c r="D1196" s="21">
        <v>12500</v>
      </c>
      <c r="E1196" s="4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7">
        <f t="shared" si="108"/>
        <v>322.24</v>
      </c>
      <c r="P1196" s="5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64" x14ac:dyDescent="0.2">
      <c r="A1197">
        <v>1195</v>
      </c>
      <c r="B1197" s="2" t="s">
        <v>1196</v>
      </c>
      <c r="C1197" s="2" t="s">
        <v>5305</v>
      </c>
      <c r="D1197" s="21">
        <v>10000</v>
      </c>
      <c r="E1197" s="4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7">
        <f t="shared" si="108"/>
        <v>135</v>
      </c>
      <c r="P1197" s="5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32" x14ac:dyDescent="0.2">
      <c r="A1198">
        <v>1196</v>
      </c>
      <c r="B1198" s="2" t="s">
        <v>1197</v>
      </c>
      <c r="C1198" s="2" t="s">
        <v>5306</v>
      </c>
      <c r="D1198" s="21">
        <v>14500</v>
      </c>
      <c r="E1198" s="4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7">
        <f t="shared" si="108"/>
        <v>269.91034482758624</v>
      </c>
      <c r="P1198" s="5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48" x14ac:dyDescent="0.2">
      <c r="A1199">
        <v>1197</v>
      </c>
      <c r="B1199" s="2" t="s">
        <v>1198</v>
      </c>
      <c r="C1199" s="2" t="s">
        <v>5307</v>
      </c>
      <c r="D1199" s="21">
        <v>15000</v>
      </c>
      <c r="E1199" s="4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7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48" x14ac:dyDescent="0.2">
      <c r="A1200">
        <v>1198</v>
      </c>
      <c r="B1200" s="2" t="s">
        <v>1199</v>
      </c>
      <c r="C1200" s="2" t="s">
        <v>5308</v>
      </c>
      <c r="D1200" s="21">
        <v>3500</v>
      </c>
      <c r="E1200" s="4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7">
        <f t="shared" si="108"/>
        <v>260.59999999999997</v>
      </c>
      <c r="P1200" s="5">
        <f t="shared" si="109"/>
        <v>54</v>
      </c>
      <c r="Q1200" t="str">
        <f t="shared" si="110"/>
        <v>photography</v>
      </c>
      <c r="R1200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48" x14ac:dyDescent="0.2">
      <c r="A1201">
        <v>1199</v>
      </c>
      <c r="B1201" s="2" t="s">
        <v>1200</v>
      </c>
      <c r="C1201" s="2" t="s">
        <v>5309</v>
      </c>
      <c r="D1201" s="21">
        <v>2658</v>
      </c>
      <c r="E1201" s="4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7">
        <f t="shared" si="108"/>
        <v>101.31677953348381</v>
      </c>
      <c r="P1201" s="5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48" x14ac:dyDescent="0.2">
      <c r="A1202">
        <v>1200</v>
      </c>
      <c r="B1202" s="2" t="s">
        <v>1201</v>
      </c>
      <c r="C1202" s="2" t="s">
        <v>5310</v>
      </c>
      <c r="D1202" s="21">
        <v>4800</v>
      </c>
      <c r="E1202" s="4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7">
        <f t="shared" si="108"/>
        <v>125.60416666666667</v>
      </c>
      <c r="P1202" s="5">
        <f t="shared" si="109"/>
        <v>58</v>
      </c>
      <c r="Q1202" t="str">
        <f t="shared" si="110"/>
        <v>photography</v>
      </c>
      <c r="R1202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48" x14ac:dyDescent="0.2">
      <c r="A1203">
        <v>1201</v>
      </c>
      <c r="B1203" s="2" t="s">
        <v>1202</v>
      </c>
      <c r="C1203" s="2" t="s">
        <v>5311</v>
      </c>
      <c r="D1203" s="21">
        <v>6000</v>
      </c>
      <c r="E1203" s="4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7">
        <f t="shared" si="108"/>
        <v>102.43783333333334</v>
      </c>
      <c r="P1203" s="5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48" x14ac:dyDescent="0.2">
      <c r="A1204">
        <v>1202</v>
      </c>
      <c r="B1204" s="2" t="s">
        <v>1203</v>
      </c>
      <c r="C1204" s="2" t="s">
        <v>5312</v>
      </c>
      <c r="D1204" s="21">
        <v>25000</v>
      </c>
      <c r="E1204" s="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7">
        <f t="shared" si="108"/>
        <v>199.244</v>
      </c>
      <c r="P1204" s="5">
        <f t="shared" si="109"/>
        <v>183</v>
      </c>
      <c r="Q1204" t="str">
        <f t="shared" si="110"/>
        <v>photography</v>
      </c>
      <c r="R1204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48" x14ac:dyDescent="0.2">
      <c r="A1205">
        <v>1203</v>
      </c>
      <c r="B1205" s="2" t="s">
        <v>1204</v>
      </c>
      <c r="C1205" s="2" t="s">
        <v>5313</v>
      </c>
      <c r="D1205" s="21">
        <v>16300</v>
      </c>
      <c r="E1205" s="4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7">
        <f t="shared" si="108"/>
        <v>102.45398773006136</v>
      </c>
      <c r="P1205" s="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48" x14ac:dyDescent="0.2">
      <c r="A1206">
        <v>1204</v>
      </c>
      <c r="B1206" s="2" t="s">
        <v>1205</v>
      </c>
      <c r="C1206" s="2" t="s">
        <v>5314</v>
      </c>
      <c r="D1206" s="21">
        <v>13000</v>
      </c>
      <c r="E1206" s="4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7">
        <f t="shared" si="108"/>
        <v>102.94615384615385</v>
      </c>
      <c r="P1206" s="5">
        <f t="shared" si="109"/>
        <v>234</v>
      </c>
      <c r="Q1206" t="str">
        <f t="shared" si="110"/>
        <v>photography</v>
      </c>
      <c r="R1206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48" x14ac:dyDescent="0.2">
      <c r="A1207">
        <v>1205</v>
      </c>
      <c r="B1207" s="2" t="s">
        <v>1206</v>
      </c>
      <c r="C1207" s="2" t="s">
        <v>5315</v>
      </c>
      <c r="D1207" s="21">
        <v>13000</v>
      </c>
      <c r="E1207" s="4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7">
        <f t="shared" si="108"/>
        <v>100.86153846153847</v>
      </c>
      <c r="P1207" s="5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48" x14ac:dyDescent="0.2">
      <c r="A1208">
        <v>1206</v>
      </c>
      <c r="B1208" s="2" t="s">
        <v>1207</v>
      </c>
      <c r="C1208" s="2" t="s">
        <v>5316</v>
      </c>
      <c r="D1208" s="21">
        <v>900</v>
      </c>
      <c r="E1208" s="4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7">
        <f t="shared" si="108"/>
        <v>114.99999999999999</v>
      </c>
      <c r="P1208" s="5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32" x14ac:dyDescent="0.2">
      <c r="A1209">
        <v>1207</v>
      </c>
      <c r="B1209" s="2" t="s">
        <v>1208</v>
      </c>
      <c r="C1209" s="2" t="s">
        <v>5317</v>
      </c>
      <c r="D1209" s="21">
        <v>16700</v>
      </c>
      <c r="E1209" s="4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7">
        <f t="shared" si="108"/>
        <v>104.16766467065868</v>
      </c>
      <c r="P1209" s="5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48" x14ac:dyDescent="0.2">
      <c r="A1210">
        <v>1208</v>
      </c>
      <c r="B1210" s="2" t="s">
        <v>1209</v>
      </c>
      <c r="C1210" s="2" t="s">
        <v>5318</v>
      </c>
      <c r="D1210" s="21">
        <v>10000</v>
      </c>
      <c r="E1210" s="4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7">
        <f t="shared" si="108"/>
        <v>155.29999999999998</v>
      </c>
      <c r="P1210" s="5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48" x14ac:dyDescent="0.2">
      <c r="A1211">
        <v>1209</v>
      </c>
      <c r="B1211" s="2" t="s">
        <v>1210</v>
      </c>
      <c r="C1211" s="2" t="s">
        <v>5319</v>
      </c>
      <c r="D1211" s="21">
        <v>6000</v>
      </c>
      <c r="E1211" s="4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7">
        <f t="shared" si="108"/>
        <v>106</v>
      </c>
      <c r="P1211" s="5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32" x14ac:dyDescent="0.2">
      <c r="A1212">
        <v>1210</v>
      </c>
      <c r="B1212" s="2" t="s">
        <v>1211</v>
      </c>
      <c r="C1212" s="2" t="s">
        <v>5320</v>
      </c>
      <c r="D1212" s="21">
        <v>20000</v>
      </c>
      <c r="E1212" s="4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7">
        <f t="shared" si="108"/>
        <v>254.31499999999997</v>
      </c>
      <c r="P1212" s="5">
        <f t="shared" si="109"/>
        <v>493</v>
      </c>
      <c r="Q1212" t="str">
        <f t="shared" si="110"/>
        <v>photography</v>
      </c>
      <c r="R1212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48" x14ac:dyDescent="0.2">
      <c r="A1213">
        <v>1211</v>
      </c>
      <c r="B1213" s="2" t="s">
        <v>1212</v>
      </c>
      <c r="C1213" s="2" t="s">
        <v>5321</v>
      </c>
      <c r="D1213" s="21">
        <v>1000</v>
      </c>
      <c r="E1213" s="4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7">
        <f t="shared" si="108"/>
        <v>101.1</v>
      </c>
      <c r="P1213" s="5">
        <f t="shared" si="109"/>
        <v>168</v>
      </c>
      <c r="Q1213" t="str">
        <f t="shared" si="110"/>
        <v>photography</v>
      </c>
      <c r="R1213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48" x14ac:dyDescent="0.2">
      <c r="A1214">
        <v>1212</v>
      </c>
      <c r="B1214" s="2" t="s">
        <v>1213</v>
      </c>
      <c r="C1214" s="2" t="s">
        <v>5322</v>
      </c>
      <c r="D1214" s="21">
        <v>2500</v>
      </c>
      <c r="E1214" s="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7">
        <f t="shared" si="108"/>
        <v>129.04</v>
      </c>
      <c r="P1214" s="5">
        <f t="shared" si="109"/>
        <v>38</v>
      </c>
      <c r="Q1214" t="str">
        <f t="shared" si="110"/>
        <v>photography</v>
      </c>
      <c r="R1214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48" x14ac:dyDescent="0.2">
      <c r="A1215">
        <v>1213</v>
      </c>
      <c r="B1215" s="2" t="s">
        <v>1214</v>
      </c>
      <c r="C1215" s="2" t="s">
        <v>5323</v>
      </c>
      <c r="D1215" s="21">
        <v>6500</v>
      </c>
      <c r="E1215" s="4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7">
        <f t="shared" si="108"/>
        <v>102.23076923076924</v>
      </c>
      <c r="P1215" s="5">
        <f t="shared" si="109"/>
        <v>61</v>
      </c>
      <c r="Q1215" t="str">
        <f t="shared" si="110"/>
        <v>photography</v>
      </c>
      <c r="R1215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48" x14ac:dyDescent="0.2">
      <c r="A1216">
        <v>1214</v>
      </c>
      <c r="B1216" s="2" t="s">
        <v>1215</v>
      </c>
      <c r="C1216" s="2" t="s">
        <v>5324</v>
      </c>
      <c r="D1216" s="21">
        <v>2000</v>
      </c>
      <c r="E1216" s="4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7">
        <f t="shared" si="108"/>
        <v>131.80000000000001</v>
      </c>
      <c r="P1216" s="5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48" x14ac:dyDescent="0.2">
      <c r="A1217">
        <v>1215</v>
      </c>
      <c r="B1217" s="2" t="s">
        <v>1216</v>
      </c>
      <c r="C1217" s="2" t="s">
        <v>5325</v>
      </c>
      <c r="D1217" s="21">
        <v>5000</v>
      </c>
      <c r="E1217" s="4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7">
        <f t="shared" si="108"/>
        <v>786.0802000000001</v>
      </c>
      <c r="P1217" s="5">
        <f t="shared" si="109"/>
        <v>71</v>
      </c>
      <c r="Q1217" t="str">
        <f t="shared" si="110"/>
        <v>photography</v>
      </c>
      <c r="R1217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32" x14ac:dyDescent="0.2">
      <c r="A1218">
        <v>1216</v>
      </c>
      <c r="B1218" s="2" t="s">
        <v>1217</v>
      </c>
      <c r="C1218" s="2" t="s">
        <v>5326</v>
      </c>
      <c r="D1218" s="21">
        <v>14000</v>
      </c>
      <c r="E1218" s="4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7">
        <f t="shared" si="108"/>
        <v>145.70000000000002</v>
      </c>
      <c r="P1218" s="5">
        <f t="shared" si="109"/>
        <v>91</v>
      </c>
      <c r="Q1218" t="str">
        <f t="shared" si="110"/>
        <v>photography</v>
      </c>
      <c r="R1218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48" x14ac:dyDescent="0.2">
      <c r="A1219">
        <v>1217</v>
      </c>
      <c r="B1219" s="2" t="s">
        <v>1218</v>
      </c>
      <c r="C1219" s="2" t="s">
        <v>5327</v>
      </c>
      <c r="D1219" s="21">
        <v>26500</v>
      </c>
      <c r="E1219" s="4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7">
        <f t="shared" ref="O1219:O1282" si="114">(E1219/D1219)*100</f>
        <v>102.60000000000001</v>
      </c>
      <c r="P1219" s="5">
        <f t="shared" ref="P1219:P1282" si="115">IF(E1219, QUOTIENT(E1219,L1219),0)</f>
        <v>148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RIGHT(N1219,LEN(N1219)-FIND("/",N1219,1))</f>
        <v>photobooks</v>
      </c>
      <c r="S1219" s="15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2" t="s">
        <v>1219</v>
      </c>
      <c r="C1220" s="2" t="s">
        <v>5328</v>
      </c>
      <c r="D1220" s="21">
        <v>9000</v>
      </c>
      <c r="E1220" s="4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7">
        <f t="shared" si="114"/>
        <v>172.27777777777777</v>
      </c>
      <c r="P1220" s="5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32" x14ac:dyDescent="0.2">
      <c r="A1221">
        <v>1219</v>
      </c>
      <c r="B1221" s="2" t="s">
        <v>1220</v>
      </c>
      <c r="C1221" s="2" t="s">
        <v>5329</v>
      </c>
      <c r="D1221" s="21">
        <v>16350</v>
      </c>
      <c r="E1221" s="4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7">
        <f t="shared" si="114"/>
        <v>159.16819571865443</v>
      </c>
      <c r="P1221" s="5">
        <f t="shared" si="115"/>
        <v>102</v>
      </c>
      <c r="Q1221" t="str">
        <f t="shared" si="116"/>
        <v>photography</v>
      </c>
      <c r="R1221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48" x14ac:dyDescent="0.2">
      <c r="A1222">
        <v>1220</v>
      </c>
      <c r="B1222" s="2" t="s">
        <v>1221</v>
      </c>
      <c r="C1222" s="2" t="s">
        <v>5330</v>
      </c>
      <c r="D1222" s="21">
        <v>15000</v>
      </c>
      <c r="E1222" s="4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7">
        <f t="shared" si="114"/>
        <v>103.76666666666668</v>
      </c>
      <c r="P1222" s="5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48" x14ac:dyDescent="0.2">
      <c r="A1223">
        <v>1221</v>
      </c>
      <c r="B1223" s="2" t="s">
        <v>1222</v>
      </c>
      <c r="C1223" s="2" t="s">
        <v>5331</v>
      </c>
      <c r="D1223" s="21">
        <v>2200</v>
      </c>
      <c r="E1223" s="4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7">
        <f t="shared" si="114"/>
        <v>111.40954545454547</v>
      </c>
      <c r="P1223" s="5">
        <f t="shared" si="115"/>
        <v>23</v>
      </c>
      <c r="Q1223" t="str">
        <f t="shared" si="116"/>
        <v>photography</v>
      </c>
      <c r="R1223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32" x14ac:dyDescent="0.2">
      <c r="A1224">
        <v>1222</v>
      </c>
      <c r="B1224" s="2" t="s">
        <v>1223</v>
      </c>
      <c r="C1224" s="2" t="s">
        <v>5332</v>
      </c>
      <c r="D1224" s="21">
        <v>4000</v>
      </c>
      <c r="E1224" s="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7">
        <f t="shared" si="114"/>
        <v>280.375</v>
      </c>
      <c r="P1224" s="5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32" x14ac:dyDescent="0.2">
      <c r="A1225">
        <v>1223</v>
      </c>
      <c r="B1225" s="2" t="s">
        <v>1224</v>
      </c>
      <c r="C1225" s="2" t="s">
        <v>5333</v>
      </c>
      <c r="D1225" s="21">
        <v>19800</v>
      </c>
      <c r="E1225" s="4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7">
        <f t="shared" si="114"/>
        <v>112.10606060606061</v>
      </c>
      <c r="P1225" s="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32" x14ac:dyDescent="0.2">
      <c r="A1226">
        <v>1224</v>
      </c>
      <c r="B1226" s="2" t="s">
        <v>1225</v>
      </c>
      <c r="C1226" s="2" t="s">
        <v>5334</v>
      </c>
      <c r="D1226" s="21">
        <v>15000</v>
      </c>
      <c r="E1226" s="4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7">
        <f t="shared" si="114"/>
        <v>7.0666666666666673</v>
      </c>
      <c r="P1226" s="5">
        <f t="shared" si="115"/>
        <v>58</v>
      </c>
      <c r="Q1226" t="str">
        <f t="shared" si="116"/>
        <v>music</v>
      </c>
      <c r="R1226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48" x14ac:dyDescent="0.2">
      <c r="A1227">
        <v>1225</v>
      </c>
      <c r="B1227" s="2" t="s">
        <v>1226</v>
      </c>
      <c r="C1227" s="2" t="s">
        <v>5335</v>
      </c>
      <c r="D1227" s="21">
        <v>3000</v>
      </c>
      <c r="E1227" s="4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7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48" x14ac:dyDescent="0.2">
      <c r="A1228">
        <v>1226</v>
      </c>
      <c r="B1228" s="2" t="s">
        <v>1227</v>
      </c>
      <c r="C1228" s="2" t="s">
        <v>5336</v>
      </c>
      <c r="D1228" s="21">
        <v>50000</v>
      </c>
      <c r="E1228" s="4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7">
        <f t="shared" si="114"/>
        <v>3.8739999999999997</v>
      </c>
      <c r="P1228" s="5">
        <f t="shared" si="115"/>
        <v>48</v>
      </c>
      <c r="Q1228" t="str">
        <f t="shared" si="116"/>
        <v>music</v>
      </c>
      <c r="R1228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48" x14ac:dyDescent="0.2">
      <c r="A1229">
        <v>1227</v>
      </c>
      <c r="B1229" s="2" t="s">
        <v>1228</v>
      </c>
      <c r="C1229" s="2" t="s">
        <v>5337</v>
      </c>
      <c r="D1229" s="21">
        <v>2000</v>
      </c>
      <c r="E1229" s="4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7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32" x14ac:dyDescent="0.2">
      <c r="A1230">
        <v>1228</v>
      </c>
      <c r="B1230" s="2" t="s">
        <v>1229</v>
      </c>
      <c r="C1230" s="2" t="s">
        <v>5338</v>
      </c>
      <c r="D1230" s="21">
        <v>5000</v>
      </c>
      <c r="E1230" s="4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7">
        <f t="shared" si="114"/>
        <v>29.299999999999997</v>
      </c>
      <c r="P1230" s="5">
        <f t="shared" si="115"/>
        <v>61</v>
      </c>
      <c r="Q1230" t="str">
        <f t="shared" si="116"/>
        <v>music</v>
      </c>
      <c r="R1230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48" x14ac:dyDescent="0.2">
      <c r="A1231">
        <v>1229</v>
      </c>
      <c r="B1231" s="2" t="s">
        <v>1230</v>
      </c>
      <c r="C1231" s="2" t="s">
        <v>5339</v>
      </c>
      <c r="D1231" s="21">
        <v>2750</v>
      </c>
      <c r="E1231" s="4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7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48" x14ac:dyDescent="0.2">
      <c r="A1232">
        <v>1230</v>
      </c>
      <c r="B1232" s="2" t="s">
        <v>1231</v>
      </c>
      <c r="C1232" s="2" t="s">
        <v>5340</v>
      </c>
      <c r="D1232" s="21">
        <v>500000</v>
      </c>
      <c r="E1232" s="4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7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48" x14ac:dyDescent="0.2">
      <c r="A1233">
        <v>1231</v>
      </c>
      <c r="B1233" s="2" t="s">
        <v>1232</v>
      </c>
      <c r="C1233" s="2" t="s">
        <v>5341</v>
      </c>
      <c r="D1233" s="21">
        <v>5000</v>
      </c>
      <c r="E1233" s="4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7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48" x14ac:dyDescent="0.2">
      <c r="A1234">
        <v>1232</v>
      </c>
      <c r="B1234" s="2" t="s">
        <v>1233</v>
      </c>
      <c r="C1234" s="2" t="s">
        <v>5342</v>
      </c>
      <c r="D1234" s="21">
        <v>5000</v>
      </c>
      <c r="E1234" s="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7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48" x14ac:dyDescent="0.2">
      <c r="A1235">
        <v>1233</v>
      </c>
      <c r="B1235" s="2" t="s">
        <v>1234</v>
      </c>
      <c r="C1235" s="2" t="s">
        <v>5343</v>
      </c>
      <c r="D1235" s="21">
        <v>1000</v>
      </c>
      <c r="E1235" s="4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7">
        <f t="shared" si="114"/>
        <v>11.600000000000001</v>
      </c>
      <c r="P1235" s="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48" x14ac:dyDescent="0.2">
      <c r="A1236">
        <v>1234</v>
      </c>
      <c r="B1236" s="2" t="s">
        <v>1235</v>
      </c>
      <c r="C1236" s="2" t="s">
        <v>5344</v>
      </c>
      <c r="D1236" s="21">
        <v>50000</v>
      </c>
      <c r="E1236" s="4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7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48" x14ac:dyDescent="0.2">
      <c r="A1237">
        <v>1235</v>
      </c>
      <c r="B1237" s="2" t="s">
        <v>1236</v>
      </c>
      <c r="C1237" s="2" t="s">
        <v>5345</v>
      </c>
      <c r="D1237" s="21">
        <v>7534</v>
      </c>
      <c r="E1237" s="4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7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ht="16" x14ac:dyDescent="0.2">
      <c r="A1238">
        <v>1236</v>
      </c>
      <c r="B1238" s="2" t="s">
        <v>1237</v>
      </c>
      <c r="C1238" s="2" t="s">
        <v>5346</v>
      </c>
      <c r="D1238" s="21">
        <v>2500</v>
      </c>
      <c r="E1238" s="4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7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48" x14ac:dyDescent="0.2">
      <c r="A1239">
        <v>1237</v>
      </c>
      <c r="B1239" s="2" t="s">
        <v>1238</v>
      </c>
      <c r="C1239" s="2" t="s">
        <v>5347</v>
      </c>
      <c r="D1239" s="21">
        <v>25000</v>
      </c>
      <c r="E1239" s="4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7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48" x14ac:dyDescent="0.2">
      <c r="A1240">
        <v>1238</v>
      </c>
      <c r="B1240" s="2" t="s">
        <v>1239</v>
      </c>
      <c r="C1240" s="2" t="s">
        <v>5348</v>
      </c>
      <c r="D1240" s="21">
        <v>1000</v>
      </c>
      <c r="E1240" s="4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7">
        <f t="shared" si="114"/>
        <v>17.8</v>
      </c>
      <c r="P1240" s="5">
        <f t="shared" si="115"/>
        <v>59</v>
      </c>
      <c r="Q1240" t="str">
        <f t="shared" si="116"/>
        <v>music</v>
      </c>
      <c r="R1240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32" x14ac:dyDescent="0.2">
      <c r="A1241">
        <v>1239</v>
      </c>
      <c r="B1241" s="2" t="s">
        <v>1240</v>
      </c>
      <c r="C1241" s="2" t="s">
        <v>5349</v>
      </c>
      <c r="D1241" s="21">
        <v>2500</v>
      </c>
      <c r="E1241" s="4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7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32" x14ac:dyDescent="0.2">
      <c r="A1242">
        <v>1240</v>
      </c>
      <c r="B1242" s="2" t="s">
        <v>1241</v>
      </c>
      <c r="C1242" s="2" t="s">
        <v>5350</v>
      </c>
      <c r="D1242" s="21">
        <v>8000</v>
      </c>
      <c r="E1242" s="4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7">
        <f t="shared" si="114"/>
        <v>3.0124999999999997</v>
      </c>
      <c r="P1242" s="5">
        <f t="shared" si="115"/>
        <v>30</v>
      </c>
      <c r="Q1242" t="str">
        <f t="shared" si="116"/>
        <v>music</v>
      </c>
      <c r="R1242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48" x14ac:dyDescent="0.2">
      <c r="A1243">
        <v>1241</v>
      </c>
      <c r="B1243" s="2" t="s">
        <v>1242</v>
      </c>
      <c r="C1243" s="2" t="s">
        <v>5351</v>
      </c>
      <c r="D1243" s="21">
        <v>5000</v>
      </c>
      <c r="E1243" s="4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7">
        <f t="shared" si="114"/>
        <v>50.739999999999995</v>
      </c>
      <c r="P1243" s="5">
        <f t="shared" si="115"/>
        <v>74</v>
      </c>
      <c r="Q1243" t="str">
        <f t="shared" si="116"/>
        <v>music</v>
      </c>
      <c r="R1243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48" x14ac:dyDescent="0.2">
      <c r="A1244">
        <v>1242</v>
      </c>
      <c r="B1244" s="2" t="s">
        <v>1243</v>
      </c>
      <c r="C1244" s="2" t="s">
        <v>5352</v>
      </c>
      <c r="D1244" s="21">
        <v>911</v>
      </c>
      <c r="E1244" s="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7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48" x14ac:dyDescent="0.2">
      <c r="A1245">
        <v>1243</v>
      </c>
      <c r="B1245" s="2" t="s">
        <v>1244</v>
      </c>
      <c r="C1245" s="2" t="s">
        <v>5353</v>
      </c>
      <c r="D1245" s="21">
        <v>12000</v>
      </c>
      <c r="E1245" s="4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7">
        <f t="shared" si="114"/>
        <v>14.091666666666667</v>
      </c>
      <c r="P1245" s="5">
        <f t="shared" si="115"/>
        <v>44</v>
      </c>
      <c r="Q1245" t="str">
        <f t="shared" si="116"/>
        <v>music</v>
      </c>
      <c r="R1245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48" x14ac:dyDescent="0.2">
      <c r="A1246">
        <v>1244</v>
      </c>
      <c r="B1246" s="2" t="s">
        <v>1245</v>
      </c>
      <c r="C1246" s="2" t="s">
        <v>5354</v>
      </c>
      <c r="D1246" s="21">
        <v>2000</v>
      </c>
      <c r="E1246" s="4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7">
        <f t="shared" si="114"/>
        <v>103.8</v>
      </c>
      <c r="P1246" s="5">
        <f t="shared" si="115"/>
        <v>46</v>
      </c>
      <c r="Q1246" t="str">
        <f t="shared" si="116"/>
        <v>music</v>
      </c>
      <c r="R1246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48" x14ac:dyDescent="0.2">
      <c r="A1247">
        <v>1245</v>
      </c>
      <c r="B1247" s="2" t="s">
        <v>1246</v>
      </c>
      <c r="C1247" s="2" t="s">
        <v>5355</v>
      </c>
      <c r="D1247" s="21">
        <v>2000</v>
      </c>
      <c r="E1247" s="4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7">
        <f t="shared" si="114"/>
        <v>120.24999999999999</v>
      </c>
      <c r="P1247" s="5">
        <f t="shared" si="115"/>
        <v>141</v>
      </c>
      <c r="Q1247" t="str">
        <f t="shared" si="116"/>
        <v>music</v>
      </c>
      <c r="R1247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48" x14ac:dyDescent="0.2">
      <c r="A1248">
        <v>1246</v>
      </c>
      <c r="B1248" s="2" t="s">
        <v>1247</v>
      </c>
      <c r="C1248" s="2" t="s">
        <v>5356</v>
      </c>
      <c r="D1248" s="21">
        <v>2000</v>
      </c>
      <c r="E1248" s="4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7">
        <f t="shared" si="114"/>
        <v>117</v>
      </c>
      <c r="P1248" s="5">
        <f t="shared" si="115"/>
        <v>75</v>
      </c>
      <c r="Q1248" t="str">
        <f t="shared" si="116"/>
        <v>music</v>
      </c>
      <c r="R1248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32" x14ac:dyDescent="0.2">
      <c r="A1249">
        <v>1247</v>
      </c>
      <c r="B1249" s="2" t="s">
        <v>1248</v>
      </c>
      <c r="C1249" s="2" t="s">
        <v>5357</v>
      </c>
      <c r="D1249" s="21">
        <v>3500</v>
      </c>
      <c r="E1249" s="4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7">
        <f t="shared" si="114"/>
        <v>122.14285714285715</v>
      </c>
      <c r="P1249" s="5">
        <f t="shared" si="115"/>
        <v>85</v>
      </c>
      <c r="Q1249" t="str">
        <f t="shared" si="116"/>
        <v>music</v>
      </c>
      <c r="R1249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32" x14ac:dyDescent="0.2">
      <c r="A1250">
        <v>1248</v>
      </c>
      <c r="B1250" s="2" t="s">
        <v>1249</v>
      </c>
      <c r="C1250" s="2" t="s">
        <v>5358</v>
      </c>
      <c r="D1250" s="21">
        <v>2500</v>
      </c>
      <c r="E1250" s="4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7">
        <f t="shared" si="114"/>
        <v>151.63999999999999</v>
      </c>
      <c r="P1250" s="5">
        <f t="shared" si="115"/>
        <v>64</v>
      </c>
      <c r="Q1250" t="str">
        <f t="shared" si="116"/>
        <v>music</v>
      </c>
      <c r="R1250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48" x14ac:dyDescent="0.2">
      <c r="A1251">
        <v>1249</v>
      </c>
      <c r="B1251" s="2" t="s">
        <v>1250</v>
      </c>
      <c r="C1251" s="2" t="s">
        <v>5359</v>
      </c>
      <c r="D1251" s="21">
        <v>5000</v>
      </c>
      <c r="E1251" s="4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7">
        <f t="shared" si="114"/>
        <v>104.44</v>
      </c>
      <c r="P1251" s="5">
        <f t="shared" si="115"/>
        <v>64</v>
      </c>
      <c r="Q1251" t="str">
        <f t="shared" si="116"/>
        <v>music</v>
      </c>
      <c r="R1251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48" x14ac:dyDescent="0.2">
      <c r="A1252">
        <v>1250</v>
      </c>
      <c r="B1252" s="2" t="s">
        <v>1251</v>
      </c>
      <c r="C1252" s="2" t="s">
        <v>5360</v>
      </c>
      <c r="D1252" s="21">
        <v>30000</v>
      </c>
      <c r="E1252" s="4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7">
        <f t="shared" si="114"/>
        <v>200.15333333333331</v>
      </c>
      <c r="P1252" s="5">
        <f t="shared" si="115"/>
        <v>118</v>
      </c>
      <c r="Q1252" t="str">
        <f t="shared" si="116"/>
        <v>music</v>
      </c>
      <c r="R1252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32" x14ac:dyDescent="0.2">
      <c r="A1253">
        <v>1251</v>
      </c>
      <c r="B1253" s="2" t="s">
        <v>1252</v>
      </c>
      <c r="C1253" s="2" t="s">
        <v>5361</v>
      </c>
      <c r="D1253" s="21">
        <v>6000</v>
      </c>
      <c r="E1253" s="4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7">
        <f t="shared" si="114"/>
        <v>101.8</v>
      </c>
      <c r="P1253" s="5">
        <f t="shared" si="115"/>
        <v>82</v>
      </c>
      <c r="Q1253" t="str">
        <f t="shared" si="116"/>
        <v>music</v>
      </c>
      <c r="R1253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48" x14ac:dyDescent="0.2">
      <c r="A1254">
        <v>1252</v>
      </c>
      <c r="B1254" s="2" t="s">
        <v>1253</v>
      </c>
      <c r="C1254" s="2" t="s">
        <v>5362</v>
      </c>
      <c r="D1254" s="21">
        <v>3500</v>
      </c>
      <c r="E1254" s="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7">
        <f t="shared" si="114"/>
        <v>137.65714285714284</v>
      </c>
      <c r="P1254" s="5">
        <f t="shared" si="115"/>
        <v>34</v>
      </c>
      <c r="Q1254" t="str">
        <f t="shared" si="116"/>
        <v>music</v>
      </c>
      <c r="R1254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48" x14ac:dyDescent="0.2">
      <c r="A1255">
        <v>1253</v>
      </c>
      <c r="B1255" s="2" t="s">
        <v>1254</v>
      </c>
      <c r="C1255" s="2" t="s">
        <v>5363</v>
      </c>
      <c r="D1255" s="21">
        <v>10</v>
      </c>
      <c r="E1255" s="4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7">
        <f t="shared" si="114"/>
        <v>303833.2</v>
      </c>
      <c r="P1255" s="5">
        <f t="shared" si="115"/>
        <v>42</v>
      </c>
      <c r="Q1255" t="str">
        <f t="shared" si="116"/>
        <v>music</v>
      </c>
      <c r="R1255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48" x14ac:dyDescent="0.2">
      <c r="A1256">
        <v>1254</v>
      </c>
      <c r="B1256" s="2" t="s">
        <v>1255</v>
      </c>
      <c r="C1256" s="2" t="s">
        <v>5364</v>
      </c>
      <c r="D1256" s="21">
        <v>6700</v>
      </c>
      <c r="E1256" s="4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7">
        <f t="shared" si="114"/>
        <v>198.85074626865671</v>
      </c>
      <c r="P1256" s="5">
        <f t="shared" si="115"/>
        <v>94</v>
      </c>
      <c r="Q1256" t="str">
        <f t="shared" si="116"/>
        <v>music</v>
      </c>
      <c r="R1256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48" x14ac:dyDescent="0.2">
      <c r="A1257">
        <v>1255</v>
      </c>
      <c r="B1257" s="2" t="s">
        <v>1256</v>
      </c>
      <c r="C1257" s="2" t="s">
        <v>5365</v>
      </c>
      <c r="D1257" s="21">
        <v>3000</v>
      </c>
      <c r="E1257" s="4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7">
        <f t="shared" si="114"/>
        <v>202.36666666666667</v>
      </c>
      <c r="P1257" s="5">
        <f t="shared" si="115"/>
        <v>55</v>
      </c>
      <c r="Q1257" t="str">
        <f t="shared" si="116"/>
        <v>music</v>
      </c>
      <c r="R1257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48" x14ac:dyDescent="0.2">
      <c r="A1258">
        <v>1256</v>
      </c>
      <c r="B1258" s="2" t="s">
        <v>1257</v>
      </c>
      <c r="C1258" s="2" t="s">
        <v>5366</v>
      </c>
      <c r="D1258" s="21">
        <v>30000</v>
      </c>
      <c r="E1258" s="4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7">
        <f t="shared" si="114"/>
        <v>117.96376666666666</v>
      </c>
      <c r="P1258" s="5">
        <f t="shared" si="115"/>
        <v>98</v>
      </c>
      <c r="Q1258" t="str">
        <f t="shared" si="116"/>
        <v>music</v>
      </c>
      <c r="R1258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48" x14ac:dyDescent="0.2">
      <c r="A1259">
        <v>1257</v>
      </c>
      <c r="B1259" s="2" t="s">
        <v>1258</v>
      </c>
      <c r="C1259" s="2" t="s">
        <v>5367</v>
      </c>
      <c r="D1259" s="21">
        <v>5500</v>
      </c>
      <c r="E1259" s="4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7">
        <f t="shared" si="114"/>
        <v>294.72727272727275</v>
      </c>
      <c r="P1259" s="5">
        <f t="shared" si="115"/>
        <v>92</v>
      </c>
      <c r="Q1259" t="str">
        <f t="shared" si="116"/>
        <v>music</v>
      </c>
      <c r="R1259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48" x14ac:dyDescent="0.2">
      <c r="A1260">
        <v>1258</v>
      </c>
      <c r="B1260" s="2" t="s">
        <v>1259</v>
      </c>
      <c r="C1260" s="2" t="s">
        <v>5368</v>
      </c>
      <c r="D1260" s="21">
        <v>12000</v>
      </c>
      <c r="E1260" s="4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7">
        <f t="shared" si="114"/>
        <v>213.14633333333336</v>
      </c>
      <c r="P1260" s="5">
        <f t="shared" si="115"/>
        <v>38</v>
      </c>
      <c r="Q1260" t="str">
        <f t="shared" si="116"/>
        <v>music</v>
      </c>
      <c r="R1260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32" x14ac:dyDescent="0.2">
      <c r="A1261">
        <v>1259</v>
      </c>
      <c r="B1261" s="2" t="s">
        <v>1260</v>
      </c>
      <c r="C1261" s="2" t="s">
        <v>5369</v>
      </c>
      <c r="D1261" s="21">
        <v>2500</v>
      </c>
      <c r="E1261" s="4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7">
        <f t="shared" si="114"/>
        <v>104.24</v>
      </c>
      <c r="P1261" s="5">
        <f t="shared" si="115"/>
        <v>27</v>
      </c>
      <c r="Q1261" t="str">
        <f t="shared" si="116"/>
        <v>music</v>
      </c>
      <c r="R1261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48" x14ac:dyDescent="0.2">
      <c r="A1262">
        <v>1260</v>
      </c>
      <c r="B1262" s="2" t="s">
        <v>1261</v>
      </c>
      <c r="C1262" s="2" t="s">
        <v>5370</v>
      </c>
      <c r="D1262" s="21">
        <v>3300</v>
      </c>
      <c r="E1262" s="4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7">
        <f t="shared" si="114"/>
        <v>113.66666666666667</v>
      </c>
      <c r="P1262" s="5">
        <f t="shared" si="115"/>
        <v>50</v>
      </c>
      <c r="Q1262" t="str">
        <f t="shared" si="116"/>
        <v>music</v>
      </c>
      <c r="R1262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32" x14ac:dyDescent="0.2">
      <c r="A1263">
        <v>1261</v>
      </c>
      <c r="B1263" s="2" t="s">
        <v>1262</v>
      </c>
      <c r="C1263" s="2" t="s">
        <v>5371</v>
      </c>
      <c r="D1263" s="21">
        <v>2000</v>
      </c>
      <c r="E1263" s="4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7">
        <f t="shared" si="114"/>
        <v>101.25</v>
      </c>
      <c r="P1263" s="5">
        <f t="shared" si="115"/>
        <v>38</v>
      </c>
      <c r="Q1263" t="str">
        <f t="shared" si="116"/>
        <v>music</v>
      </c>
      <c r="R1263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48" x14ac:dyDescent="0.2">
      <c r="A1264">
        <v>1262</v>
      </c>
      <c r="B1264" s="2" t="s">
        <v>1263</v>
      </c>
      <c r="C1264" s="2" t="s">
        <v>5372</v>
      </c>
      <c r="D1264" s="21">
        <v>6500</v>
      </c>
      <c r="E1264" s="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7">
        <f t="shared" si="114"/>
        <v>125.41538461538462</v>
      </c>
      <c r="P1264" s="5">
        <f t="shared" si="115"/>
        <v>77</v>
      </c>
      <c r="Q1264" t="str">
        <f t="shared" si="116"/>
        <v>music</v>
      </c>
      <c r="R1264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32" x14ac:dyDescent="0.2">
      <c r="A1265">
        <v>1263</v>
      </c>
      <c r="B1265" s="2" t="s">
        <v>1264</v>
      </c>
      <c r="C1265" s="2" t="s">
        <v>5373</v>
      </c>
      <c r="D1265" s="21">
        <v>1500</v>
      </c>
      <c r="E1265" s="4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7">
        <f t="shared" si="114"/>
        <v>119</v>
      </c>
      <c r="P1265" s="5">
        <f t="shared" si="115"/>
        <v>43</v>
      </c>
      <c r="Q1265" t="str">
        <f t="shared" si="116"/>
        <v>music</v>
      </c>
      <c r="R1265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48" x14ac:dyDescent="0.2">
      <c r="A1266">
        <v>1264</v>
      </c>
      <c r="B1266" s="2" t="s">
        <v>1265</v>
      </c>
      <c r="C1266" s="2" t="s">
        <v>5374</v>
      </c>
      <c r="D1266" s="21">
        <v>650</v>
      </c>
      <c r="E1266" s="4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7">
        <f t="shared" si="114"/>
        <v>166.46153846153845</v>
      </c>
      <c r="P1266" s="5">
        <f t="shared" si="115"/>
        <v>31</v>
      </c>
      <c r="Q1266" t="str">
        <f t="shared" si="116"/>
        <v>music</v>
      </c>
      <c r="R1266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64" x14ac:dyDescent="0.2">
      <c r="A1267">
        <v>1265</v>
      </c>
      <c r="B1267" s="2" t="s">
        <v>1266</v>
      </c>
      <c r="C1267" s="2" t="s">
        <v>5375</v>
      </c>
      <c r="D1267" s="21">
        <v>3500</v>
      </c>
      <c r="E1267" s="4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7">
        <f t="shared" si="114"/>
        <v>119.14771428571429</v>
      </c>
      <c r="P1267" s="5">
        <f t="shared" si="115"/>
        <v>63</v>
      </c>
      <c r="Q1267" t="str">
        <f t="shared" si="116"/>
        <v>music</v>
      </c>
      <c r="R1267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32" x14ac:dyDescent="0.2">
      <c r="A1268">
        <v>1266</v>
      </c>
      <c r="B1268" s="2" t="s">
        <v>1267</v>
      </c>
      <c r="C1268" s="2" t="s">
        <v>5376</v>
      </c>
      <c r="D1268" s="21">
        <v>9500</v>
      </c>
      <c r="E1268" s="4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7">
        <f t="shared" si="114"/>
        <v>100.47368421052632</v>
      </c>
      <c r="P1268" s="5">
        <f t="shared" si="115"/>
        <v>190</v>
      </c>
      <c r="Q1268" t="str">
        <f t="shared" si="116"/>
        <v>music</v>
      </c>
      <c r="R1268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48" x14ac:dyDescent="0.2">
      <c r="A1269">
        <v>1267</v>
      </c>
      <c r="B1269" s="2" t="s">
        <v>1268</v>
      </c>
      <c r="C1269" s="2" t="s">
        <v>5377</v>
      </c>
      <c r="D1269" s="21">
        <v>22000</v>
      </c>
      <c r="E1269" s="4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7">
        <f t="shared" si="114"/>
        <v>101.8</v>
      </c>
      <c r="P1269" s="5">
        <f t="shared" si="115"/>
        <v>140</v>
      </c>
      <c r="Q1269" t="str">
        <f t="shared" si="116"/>
        <v>music</v>
      </c>
      <c r="R1269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32" x14ac:dyDescent="0.2">
      <c r="A1270">
        <v>1268</v>
      </c>
      <c r="B1270" s="2" t="s">
        <v>1269</v>
      </c>
      <c r="C1270" s="2" t="s">
        <v>5378</v>
      </c>
      <c r="D1270" s="21">
        <v>12000</v>
      </c>
      <c r="E1270" s="4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7">
        <f t="shared" si="114"/>
        <v>116.66666666666667</v>
      </c>
      <c r="P1270" s="5">
        <f t="shared" si="115"/>
        <v>76</v>
      </c>
      <c r="Q1270" t="str">
        <f t="shared" si="116"/>
        <v>music</v>
      </c>
      <c r="R1270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48" x14ac:dyDescent="0.2">
      <c r="A1271">
        <v>1269</v>
      </c>
      <c r="B1271" s="2" t="s">
        <v>1270</v>
      </c>
      <c r="C1271" s="2" t="s">
        <v>5379</v>
      </c>
      <c r="D1271" s="21">
        <v>18800</v>
      </c>
      <c r="E1271" s="4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7">
        <f t="shared" si="114"/>
        <v>108.64893617021276</v>
      </c>
      <c r="P1271" s="5">
        <f t="shared" si="115"/>
        <v>99</v>
      </c>
      <c r="Q1271" t="str">
        <f t="shared" si="116"/>
        <v>music</v>
      </c>
      <c r="R1271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32" x14ac:dyDescent="0.2">
      <c r="A1272">
        <v>1270</v>
      </c>
      <c r="B1272" s="2" t="s">
        <v>1271</v>
      </c>
      <c r="C1272" s="2" t="s">
        <v>5380</v>
      </c>
      <c r="D1272" s="21">
        <v>10000</v>
      </c>
      <c r="E1272" s="4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7">
        <f t="shared" si="114"/>
        <v>114.72</v>
      </c>
      <c r="P1272" s="5">
        <f t="shared" si="115"/>
        <v>67</v>
      </c>
      <c r="Q1272" t="str">
        <f t="shared" si="116"/>
        <v>music</v>
      </c>
      <c r="R1272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48" x14ac:dyDescent="0.2">
      <c r="A1273">
        <v>1271</v>
      </c>
      <c r="B1273" s="2" t="s">
        <v>1272</v>
      </c>
      <c r="C1273" s="2" t="s">
        <v>5381</v>
      </c>
      <c r="D1273" s="21">
        <v>7500</v>
      </c>
      <c r="E1273" s="4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7">
        <f t="shared" si="114"/>
        <v>101.8</v>
      </c>
      <c r="P1273" s="5">
        <f t="shared" si="115"/>
        <v>246</v>
      </c>
      <c r="Q1273" t="str">
        <f t="shared" si="116"/>
        <v>music</v>
      </c>
      <c r="R1273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48" x14ac:dyDescent="0.2">
      <c r="A1274">
        <v>1272</v>
      </c>
      <c r="B1274" s="2" t="s">
        <v>1273</v>
      </c>
      <c r="C1274" s="2" t="s">
        <v>5382</v>
      </c>
      <c r="D1274" s="21">
        <v>5000</v>
      </c>
      <c r="E1274" s="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7">
        <f t="shared" si="114"/>
        <v>106</v>
      </c>
      <c r="P1274" s="5">
        <f t="shared" si="115"/>
        <v>189</v>
      </c>
      <c r="Q1274" t="str">
        <f t="shared" si="116"/>
        <v>music</v>
      </c>
      <c r="R1274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32" x14ac:dyDescent="0.2">
      <c r="A1275">
        <v>1273</v>
      </c>
      <c r="B1275" s="2" t="s">
        <v>1274</v>
      </c>
      <c r="C1275" s="2" t="s">
        <v>5383</v>
      </c>
      <c r="D1275" s="21">
        <v>4000</v>
      </c>
      <c r="E1275" s="4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7">
        <f t="shared" si="114"/>
        <v>103.49999999999999</v>
      </c>
      <c r="P1275" s="5">
        <f t="shared" si="115"/>
        <v>76</v>
      </c>
      <c r="Q1275" t="str">
        <f t="shared" si="116"/>
        <v>music</v>
      </c>
      <c r="R1275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48" x14ac:dyDescent="0.2">
      <c r="A1276">
        <v>1274</v>
      </c>
      <c r="B1276" s="2" t="s">
        <v>1275</v>
      </c>
      <c r="C1276" s="2" t="s">
        <v>5384</v>
      </c>
      <c r="D1276" s="21">
        <v>25000</v>
      </c>
      <c r="E1276" s="4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7">
        <f t="shared" si="114"/>
        <v>154.97535999999999</v>
      </c>
      <c r="P1276" s="5">
        <f t="shared" si="115"/>
        <v>82</v>
      </c>
      <c r="Q1276" t="str">
        <f t="shared" si="116"/>
        <v>music</v>
      </c>
      <c r="R1276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48" x14ac:dyDescent="0.2">
      <c r="A1277">
        <v>1275</v>
      </c>
      <c r="B1277" s="2" t="s">
        <v>1276</v>
      </c>
      <c r="C1277" s="2" t="s">
        <v>5385</v>
      </c>
      <c r="D1277" s="21">
        <v>15000</v>
      </c>
      <c r="E1277" s="4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7">
        <f t="shared" si="114"/>
        <v>162.14066666666668</v>
      </c>
      <c r="P1277" s="5">
        <f t="shared" si="115"/>
        <v>62</v>
      </c>
      <c r="Q1277" t="str">
        <f t="shared" si="116"/>
        <v>music</v>
      </c>
      <c r="R1277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32" x14ac:dyDescent="0.2">
      <c r="A1278">
        <v>1276</v>
      </c>
      <c r="B1278" s="2" t="s">
        <v>1277</v>
      </c>
      <c r="C1278" s="2" t="s">
        <v>5386</v>
      </c>
      <c r="D1278" s="21">
        <v>3000</v>
      </c>
      <c r="E1278" s="4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7">
        <f t="shared" si="114"/>
        <v>104.42100000000001</v>
      </c>
      <c r="P1278" s="5">
        <f t="shared" si="115"/>
        <v>46</v>
      </c>
      <c r="Q1278" t="str">
        <f t="shared" si="116"/>
        <v>music</v>
      </c>
      <c r="R1278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48" x14ac:dyDescent="0.2">
      <c r="A1279">
        <v>1277</v>
      </c>
      <c r="B1279" s="2" t="s">
        <v>1278</v>
      </c>
      <c r="C1279" s="2" t="s">
        <v>5387</v>
      </c>
      <c r="D1279" s="21">
        <v>15000</v>
      </c>
      <c r="E1279" s="4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7">
        <f t="shared" si="114"/>
        <v>106.12433333333333</v>
      </c>
      <c r="P1279" s="5">
        <f t="shared" si="115"/>
        <v>38</v>
      </c>
      <c r="Q1279" t="str">
        <f t="shared" si="116"/>
        <v>music</v>
      </c>
      <c r="R1279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48" x14ac:dyDescent="0.2">
      <c r="A1280">
        <v>1278</v>
      </c>
      <c r="B1280" s="2" t="s">
        <v>1279</v>
      </c>
      <c r="C1280" s="2" t="s">
        <v>5388</v>
      </c>
      <c r="D1280" s="21">
        <v>6500</v>
      </c>
      <c r="E1280" s="4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7">
        <f t="shared" si="114"/>
        <v>154.93846153846152</v>
      </c>
      <c r="P1280" s="5">
        <f t="shared" si="115"/>
        <v>53</v>
      </c>
      <c r="Q1280" t="str">
        <f t="shared" si="116"/>
        <v>music</v>
      </c>
      <c r="R1280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48" x14ac:dyDescent="0.2">
      <c r="A1281">
        <v>1279</v>
      </c>
      <c r="B1281" s="2" t="s">
        <v>1280</v>
      </c>
      <c r="C1281" s="2" t="s">
        <v>5389</v>
      </c>
      <c r="D1281" s="21">
        <v>12516</v>
      </c>
      <c r="E1281" s="4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7">
        <f t="shared" si="114"/>
        <v>110.77157238734421</v>
      </c>
      <c r="P1281" s="5">
        <f t="shared" si="115"/>
        <v>73</v>
      </c>
      <c r="Q1281" t="str">
        <f t="shared" si="116"/>
        <v>music</v>
      </c>
      <c r="R1281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48" x14ac:dyDescent="0.2">
      <c r="A1282">
        <v>1280</v>
      </c>
      <c r="B1282" s="2" t="s">
        <v>1281</v>
      </c>
      <c r="C1282" s="2" t="s">
        <v>5390</v>
      </c>
      <c r="D1282" s="21">
        <v>15000</v>
      </c>
      <c r="E1282" s="4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7">
        <f t="shared" si="114"/>
        <v>110.91186666666665</v>
      </c>
      <c r="P1282" s="5">
        <f t="shared" si="115"/>
        <v>127</v>
      </c>
      <c r="Q1282" t="str">
        <f t="shared" si="116"/>
        <v>music</v>
      </c>
      <c r="R1282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48" x14ac:dyDescent="0.2">
      <c r="A1283">
        <v>1281</v>
      </c>
      <c r="B1283" s="2" t="s">
        <v>1282</v>
      </c>
      <c r="C1283" s="2" t="s">
        <v>5391</v>
      </c>
      <c r="D1283" s="21">
        <v>7000</v>
      </c>
      <c r="E1283" s="4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7">
        <f t="shared" ref="O1283:O1346" si="120">(E1283/D1283)*100</f>
        <v>110.71428571428572</v>
      </c>
      <c r="P1283" s="5">
        <f t="shared" ref="P1283:P1346" si="121">IF(E1283, QUOTIENT(E1283,L1283),0)</f>
        <v>104</v>
      </c>
      <c r="Q1283" t="str">
        <f t="shared" ref="Q1283:Q1346" si="122">LEFT(N1283,FIND("/",N1283,1)-1)</f>
        <v>music</v>
      </c>
      <c r="R1283" t="str">
        <f t="shared" ref="R1283:R1346" si="123">RIGHT(N1283,LEN(N1283)-FIND("/",N1283,1))</f>
        <v>rock</v>
      </c>
      <c r="S1283" s="15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2" t="s">
        <v>1283</v>
      </c>
      <c r="C1284" s="2" t="s">
        <v>5392</v>
      </c>
      <c r="D1284" s="21">
        <v>15000</v>
      </c>
      <c r="E1284" s="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7">
        <f t="shared" si="120"/>
        <v>123.61333333333333</v>
      </c>
      <c r="P1284" s="5">
        <f t="shared" si="121"/>
        <v>67</v>
      </c>
      <c r="Q1284" t="str">
        <f t="shared" si="122"/>
        <v>music</v>
      </c>
      <c r="R1284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48" x14ac:dyDescent="0.2">
      <c r="A1285">
        <v>1283</v>
      </c>
      <c r="B1285" s="2" t="s">
        <v>1284</v>
      </c>
      <c r="C1285" s="2" t="s">
        <v>5393</v>
      </c>
      <c r="D1285" s="21">
        <v>1000</v>
      </c>
      <c r="E1285" s="4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7">
        <f t="shared" si="120"/>
        <v>211.05</v>
      </c>
      <c r="P1285" s="5">
        <f t="shared" si="121"/>
        <v>95</v>
      </c>
      <c r="Q1285" t="str">
        <f t="shared" si="122"/>
        <v>music</v>
      </c>
      <c r="R1285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48" x14ac:dyDescent="0.2">
      <c r="A1286">
        <v>1284</v>
      </c>
      <c r="B1286" s="2" t="s">
        <v>1285</v>
      </c>
      <c r="C1286" s="2" t="s">
        <v>5394</v>
      </c>
      <c r="D1286" s="21">
        <v>2000</v>
      </c>
      <c r="E1286" s="4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7">
        <f t="shared" si="120"/>
        <v>101</v>
      </c>
      <c r="P1286" s="5">
        <f t="shared" si="121"/>
        <v>65</v>
      </c>
      <c r="Q1286" t="str">
        <f t="shared" si="122"/>
        <v>theater</v>
      </c>
      <c r="R1286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48" x14ac:dyDescent="0.2">
      <c r="A1287">
        <v>1285</v>
      </c>
      <c r="B1287" s="2" t="s">
        <v>1286</v>
      </c>
      <c r="C1287" s="2" t="s">
        <v>5395</v>
      </c>
      <c r="D1287" s="21">
        <v>2000</v>
      </c>
      <c r="E1287" s="4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7">
        <f t="shared" si="120"/>
        <v>101.64999999999999</v>
      </c>
      <c r="P1287" s="5">
        <f t="shared" si="121"/>
        <v>32</v>
      </c>
      <c r="Q1287" t="str">
        <f t="shared" si="122"/>
        <v>theater</v>
      </c>
      <c r="R1287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48" x14ac:dyDescent="0.2">
      <c r="A1288">
        <v>1286</v>
      </c>
      <c r="B1288" s="2" t="s">
        <v>1287</v>
      </c>
      <c r="C1288" s="2" t="s">
        <v>5396</v>
      </c>
      <c r="D1288" s="21">
        <v>1500</v>
      </c>
      <c r="E1288" s="4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7">
        <f t="shared" si="120"/>
        <v>108.33333333333333</v>
      </c>
      <c r="P1288" s="5">
        <f t="shared" si="121"/>
        <v>81</v>
      </c>
      <c r="Q1288" t="str">
        <f t="shared" si="122"/>
        <v>theater</v>
      </c>
      <c r="R1288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64" x14ac:dyDescent="0.2">
      <c r="A1289">
        <v>1287</v>
      </c>
      <c r="B1289" s="2" t="s">
        <v>1288</v>
      </c>
      <c r="C1289" s="2" t="s">
        <v>5397</v>
      </c>
      <c r="D1289" s="21">
        <v>250</v>
      </c>
      <c r="E1289" s="4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7">
        <f t="shared" si="120"/>
        <v>242</v>
      </c>
      <c r="P1289" s="5">
        <f t="shared" si="121"/>
        <v>24</v>
      </c>
      <c r="Q1289" t="str">
        <f t="shared" si="122"/>
        <v>theater</v>
      </c>
      <c r="R1289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48" x14ac:dyDescent="0.2">
      <c r="A1290">
        <v>1288</v>
      </c>
      <c r="B1290" s="2" t="s">
        <v>1289</v>
      </c>
      <c r="C1290" s="2" t="s">
        <v>5398</v>
      </c>
      <c r="D1290" s="21">
        <v>4000</v>
      </c>
      <c r="E1290" s="4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7">
        <f t="shared" si="120"/>
        <v>100.44999999999999</v>
      </c>
      <c r="P1290" s="5">
        <f t="shared" si="121"/>
        <v>65</v>
      </c>
      <c r="Q1290" t="str">
        <f t="shared" si="122"/>
        <v>theater</v>
      </c>
      <c r="R1290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48" x14ac:dyDescent="0.2">
      <c r="A1291">
        <v>1289</v>
      </c>
      <c r="B1291" s="2" t="s">
        <v>1290</v>
      </c>
      <c r="C1291" s="2" t="s">
        <v>5399</v>
      </c>
      <c r="D1291" s="21">
        <v>1500</v>
      </c>
      <c r="E1291" s="4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7">
        <f t="shared" si="120"/>
        <v>125.06666666666666</v>
      </c>
      <c r="P1291" s="5">
        <f t="shared" si="121"/>
        <v>36</v>
      </c>
      <c r="Q1291" t="str">
        <f t="shared" si="122"/>
        <v>theater</v>
      </c>
      <c r="R1291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32" x14ac:dyDescent="0.2">
      <c r="A1292">
        <v>1290</v>
      </c>
      <c r="B1292" s="2" t="s">
        <v>1291</v>
      </c>
      <c r="C1292" s="2" t="s">
        <v>5400</v>
      </c>
      <c r="D1292" s="21">
        <v>3500</v>
      </c>
      <c r="E1292" s="4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7">
        <f t="shared" si="120"/>
        <v>108.57142857142857</v>
      </c>
      <c r="P1292" s="5">
        <f t="shared" si="121"/>
        <v>44</v>
      </c>
      <c r="Q1292" t="str">
        <f t="shared" si="122"/>
        <v>theater</v>
      </c>
      <c r="R1292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48" x14ac:dyDescent="0.2">
      <c r="A1293">
        <v>1291</v>
      </c>
      <c r="B1293" s="2" t="s">
        <v>1292</v>
      </c>
      <c r="C1293" s="2" t="s">
        <v>5401</v>
      </c>
      <c r="D1293" s="21">
        <v>3000</v>
      </c>
      <c r="E1293" s="4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7">
        <f t="shared" si="120"/>
        <v>145.70000000000002</v>
      </c>
      <c r="P1293" s="5">
        <f t="shared" si="121"/>
        <v>104</v>
      </c>
      <c r="Q1293" t="str">
        <f t="shared" si="122"/>
        <v>theater</v>
      </c>
      <c r="R1293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48" x14ac:dyDescent="0.2">
      <c r="A1294">
        <v>1292</v>
      </c>
      <c r="B1294" s="2" t="s">
        <v>1293</v>
      </c>
      <c r="C1294" s="2" t="s">
        <v>5402</v>
      </c>
      <c r="D1294" s="21">
        <v>1700</v>
      </c>
      <c r="E1294" s="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7">
        <f t="shared" si="120"/>
        <v>110.00000000000001</v>
      </c>
      <c r="P1294" s="5">
        <f t="shared" si="121"/>
        <v>35</v>
      </c>
      <c r="Q1294" t="str">
        <f t="shared" si="122"/>
        <v>theater</v>
      </c>
      <c r="R1294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48" x14ac:dyDescent="0.2">
      <c r="A1295">
        <v>1293</v>
      </c>
      <c r="B1295" s="2" t="s">
        <v>1294</v>
      </c>
      <c r="C1295" s="2" t="s">
        <v>5403</v>
      </c>
      <c r="D1295" s="21">
        <v>15000</v>
      </c>
      <c r="E1295" s="4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7">
        <f t="shared" si="120"/>
        <v>102.23333333333333</v>
      </c>
      <c r="P1295" s="5">
        <f t="shared" si="121"/>
        <v>127</v>
      </c>
      <c r="Q1295" t="str">
        <f t="shared" si="122"/>
        <v>theater</v>
      </c>
      <c r="R1295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48" x14ac:dyDescent="0.2">
      <c r="A1296">
        <v>1294</v>
      </c>
      <c r="B1296" s="2" t="s">
        <v>1295</v>
      </c>
      <c r="C1296" s="2" t="s">
        <v>5404</v>
      </c>
      <c r="D1296" s="21">
        <v>500</v>
      </c>
      <c r="E1296" s="4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7">
        <f t="shared" si="120"/>
        <v>122</v>
      </c>
      <c r="P1296" s="5">
        <f t="shared" si="121"/>
        <v>27</v>
      </c>
      <c r="Q1296" t="str">
        <f t="shared" si="122"/>
        <v>theater</v>
      </c>
      <c r="R1296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48" x14ac:dyDescent="0.2">
      <c r="A1297">
        <v>1295</v>
      </c>
      <c r="B1297" s="2" t="s">
        <v>1296</v>
      </c>
      <c r="C1297" s="2" t="s">
        <v>5405</v>
      </c>
      <c r="D1297" s="21">
        <v>2500</v>
      </c>
      <c r="E1297" s="4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7">
        <f t="shared" si="120"/>
        <v>101.96000000000001</v>
      </c>
      <c r="P1297" s="5">
        <f t="shared" si="121"/>
        <v>39</v>
      </c>
      <c r="Q1297" t="str">
        <f t="shared" si="122"/>
        <v>theater</v>
      </c>
      <c r="R1297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48" x14ac:dyDescent="0.2">
      <c r="A1298">
        <v>1296</v>
      </c>
      <c r="B1298" s="2" t="s">
        <v>1297</v>
      </c>
      <c r="C1298" s="2" t="s">
        <v>5406</v>
      </c>
      <c r="D1298" s="21">
        <v>850</v>
      </c>
      <c r="E1298" s="4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7">
        <f t="shared" si="120"/>
        <v>141.1764705882353</v>
      </c>
      <c r="P1298" s="5">
        <f t="shared" si="121"/>
        <v>52</v>
      </c>
      <c r="Q1298" t="str">
        <f t="shared" si="122"/>
        <v>theater</v>
      </c>
      <c r="R1298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48" x14ac:dyDescent="0.2">
      <c r="A1299">
        <v>1297</v>
      </c>
      <c r="B1299" s="2" t="s">
        <v>1298</v>
      </c>
      <c r="C1299" s="2" t="s">
        <v>5407</v>
      </c>
      <c r="D1299" s="21">
        <v>20000</v>
      </c>
      <c r="E1299" s="4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7">
        <f t="shared" si="120"/>
        <v>109.52500000000001</v>
      </c>
      <c r="P1299" s="5">
        <f t="shared" si="121"/>
        <v>92</v>
      </c>
      <c r="Q1299" t="str">
        <f t="shared" si="122"/>
        <v>theater</v>
      </c>
      <c r="R1299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48" x14ac:dyDescent="0.2">
      <c r="A1300">
        <v>1298</v>
      </c>
      <c r="B1300" s="2" t="s">
        <v>1299</v>
      </c>
      <c r="C1300" s="2" t="s">
        <v>5408</v>
      </c>
      <c r="D1300" s="21">
        <v>2000</v>
      </c>
      <c r="E1300" s="4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7">
        <f t="shared" si="120"/>
        <v>104.65</v>
      </c>
      <c r="P1300" s="5">
        <f t="shared" si="121"/>
        <v>63</v>
      </c>
      <c r="Q1300" t="str">
        <f t="shared" si="122"/>
        <v>theater</v>
      </c>
      <c r="R1300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48" x14ac:dyDescent="0.2">
      <c r="A1301">
        <v>1299</v>
      </c>
      <c r="B1301" s="2" t="s">
        <v>1300</v>
      </c>
      <c r="C1301" s="2" t="s">
        <v>5409</v>
      </c>
      <c r="D1301" s="21">
        <v>3500</v>
      </c>
      <c r="E1301" s="4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7">
        <f t="shared" si="120"/>
        <v>124</v>
      </c>
      <c r="P1301" s="5">
        <f t="shared" si="121"/>
        <v>135</v>
      </c>
      <c r="Q1301" t="str">
        <f t="shared" si="122"/>
        <v>theater</v>
      </c>
      <c r="R1301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48" x14ac:dyDescent="0.2">
      <c r="A1302">
        <v>1300</v>
      </c>
      <c r="B1302" s="2" t="s">
        <v>1301</v>
      </c>
      <c r="C1302" s="2" t="s">
        <v>5410</v>
      </c>
      <c r="D1302" s="21">
        <v>3000</v>
      </c>
      <c r="E1302" s="4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7">
        <f t="shared" si="120"/>
        <v>135</v>
      </c>
      <c r="P1302" s="5">
        <f t="shared" si="121"/>
        <v>168</v>
      </c>
      <c r="Q1302" t="str">
        <f t="shared" si="122"/>
        <v>theater</v>
      </c>
      <c r="R1302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48" x14ac:dyDescent="0.2">
      <c r="A1303">
        <v>1301</v>
      </c>
      <c r="B1303" s="2" t="s">
        <v>1302</v>
      </c>
      <c r="C1303" s="2" t="s">
        <v>5411</v>
      </c>
      <c r="D1303" s="21">
        <v>2000</v>
      </c>
      <c r="E1303" s="4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7">
        <f t="shared" si="120"/>
        <v>102.75000000000001</v>
      </c>
      <c r="P1303" s="5">
        <f t="shared" si="121"/>
        <v>70</v>
      </c>
      <c r="Q1303" t="str">
        <f t="shared" si="122"/>
        <v>theater</v>
      </c>
      <c r="R1303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48" x14ac:dyDescent="0.2">
      <c r="A1304">
        <v>1302</v>
      </c>
      <c r="B1304" s="2" t="s">
        <v>1303</v>
      </c>
      <c r="C1304" s="2" t="s">
        <v>5412</v>
      </c>
      <c r="D1304" s="21">
        <v>2500</v>
      </c>
      <c r="E1304" s="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7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32" x14ac:dyDescent="0.2">
      <c r="A1305">
        <v>1303</v>
      </c>
      <c r="B1305" s="2" t="s">
        <v>1304</v>
      </c>
      <c r="C1305" s="2" t="s">
        <v>5413</v>
      </c>
      <c r="D1305" s="21">
        <v>3500</v>
      </c>
      <c r="E1305" s="4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7">
        <f t="shared" si="120"/>
        <v>130.26085714285716</v>
      </c>
      <c r="P1305" s="5">
        <f t="shared" si="121"/>
        <v>42</v>
      </c>
      <c r="Q1305" t="str">
        <f t="shared" si="122"/>
        <v>theater</v>
      </c>
      <c r="R1305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48" x14ac:dyDescent="0.2">
      <c r="A1306">
        <v>1304</v>
      </c>
      <c r="B1306" s="2" t="s">
        <v>1305</v>
      </c>
      <c r="C1306" s="2" t="s">
        <v>5414</v>
      </c>
      <c r="D1306" s="21">
        <v>40000</v>
      </c>
      <c r="E1306" s="4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7">
        <f t="shared" si="120"/>
        <v>39.627499999999998</v>
      </c>
      <c r="P1306" s="5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48" x14ac:dyDescent="0.2">
      <c r="A1307">
        <v>1305</v>
      </c>
      <c r="B1307" s="2" t="s">
        <v>1306</v>
      </c>
      <c r="C1307" s="2" t="s">
        <v>5415</v>
      </c>
      <c r="D1307" s="21">
        <v>30000</v>
      </c>
      <c r="E1307" s="4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7">
        <f t="shared" si="120"/>
        <v>25.976666666666663</v>
      </c>
      <c r="P1307" s="5">
        <f t="shared" si="121"/>
        <v>90</v>
      </c>
      <c r="Q1307" t="str">
        <f t="shared" si="122"/>
        <v>technology</v>
      </c>
      <c r="R1307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64" x14ac:dyDescent="0.2">
      <c r="A1308">
        <v>1306</v>
      </c>
      <c r="B1308" s="2" t="s">
        <v>1307</v>
      </c>
      <c r="C1308" s="2" t="s">
        <v>5416</v>
      </c>
      <c r="D1308" s="21">
        <v>110000</v>
      </c>
      <c r="E1308" s="4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7">
        <f t="shared" si="120"/>
        <v>65.24636363636364</v>
      </c>
      <c r="P1308" s="5">
        <f t="shared" si="121"/>
        <v>201</v>
      </c>
      <c r="Q1308" t="str">
        <f t="shared" si="122"/>
        <v>technology</v>
      </c>
      <c r="R1308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32" x14ac:dyDescent="0.2">
      <c r="A1309">
        <v>1307</v>
      </c>
      <c r="B1309" s="2" t="s">
        <v>1308</v>
      </c>
      <c r="C1309" s="2" t="s">
        <v>5417</v>
      </c>
      <c r="D1309" s="21">
        <v>50000</v>
      </c>
      <c r="E1309" s="4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7">
        <f t="shared" si="120"/>
        <v>11.514000000000001</v>
      </c>
      <c r="P1309" s="5">
        <f t="shared" si="121"/>
        <v>127</v>
      </c>
      <c r="Q1309" t="str">
        <f t="shared" si="122"/>
        <v>technology</v>
      </c>
      <c r="R1309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32" x14ac:dyDescent="0.2">
      <c r="A1310">
        <v>1308</v>
      </c>
      <c r="B1310" s="2" t="s">
        <v>1309</v>
      </c>
      <c r="C1310" s="2" t="s">
        <v>5418</v>
      </c>
      <c r="D1310" s="21">
        <v>10000</v>
      </c>
      <c r="E1310" s="4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7">
        <f t="shared" si="120"/>
        <v>11.360000000000001</v>
      </c>
      <c r="P1310" s="5">
        <f t="shared" si="121"/>
        <v>29</v>
      </c>
      <c r="Q1310" t="str">
        <f t="shared" si="122"/>
        <v>technology</v>
      </c>
      <c r="R1310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32" x14ac:dyDescent="0.2">
      <c r="A1311">
        <v>1309</v>
      </c>
      <c r="B1311" s="2" t="s">
        <v>1310</v>
      </c>
      <c r="C1311" s="2" t="s">
        <v>5419</v>
      </c>
      <c r="D1311" s="21">
        <v>11500</v>
      </c>
      <c r="E1311" s="4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7">
        <f t="shared" si="120"/>
        <v>111.99130434782609</v>
      </c>
      <c r="P1311" s="5">
        <f t="shared" si="121"/>
        <v>367</v>
      </c>
      <c r="Q1311" t="str">
        <f t="shared" si="122"/>
        <v>technology</v>
      </c>
      <c r="R1311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32" x14ac:dyDescent="0.2">
      <c r="A1312">
        <v>1310</v>
      </c>
      <c r="B1312" s="2" t="s">
        <v>1311</v>
      </c>
      <c r="C1312" s="2" t="s">
        <v>5420</v>
      </c>
      <c r="D1312" s="21">
        <v>20000</v>
      </c>
      <c r="E1312" s="4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7">
        <f t="shared" si="120"/>
        <v>15.5</v>
      </c>
      <c r="P1312" s="5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48" x14ac:dyDescent="0.2">
      <c r="A1313">
        <v>1311</v>
      </c>
      <c r="B1313" s="2" t="s">
        <v>1312</v>
      </c>
      <c r="C1313" s="2" t="s">
        <v>5421</v>
      </c>
      <c r="D1313" s="21">
        <v>250000</v>
      </c>
      <c r="E1313" s="4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7">
        <f t="shared" si="120"/>
        <v>32.027999999999999</v>
      </c>
      <c r="P1313" s="5">
        <f t="shared" si="121"/>
        <v>800</v>
      </c>
      <c r="Q1313" t="str">
        <f t="shared" si="122"/>
        <v>technology</v>
      </c>
      <c r="R1313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48" x14ac:dyDescent="0.2">
      <c r="A1314">
        <v>1312</v>
      </c>
      <c r="B1314" s="2" t="s">
        <v>1313</v>
      </c>
      <c r="C1314" s="2" t="s">
        <v>5422</v>
      </c>
      <c r="D1314" s="21">
        <v>4600</v>
      </c>
      <c r="E1314" s="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7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48" x14ac:dyDescent="0.2">
      <c r="A1315">
        <v>1313</v>
      </c>
      <c r="B1315" s="2" t="s">
        <v>1314</v>
      </c>
      <c r="C1315" s="2" t="s">
        <v>5423</v>
      </c>
      <c r="D1315" s="21">
        <v>40000</v>
      </c>
      <c r="E1315" s="4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7">
        <f t="shared" si="120"/>
        <v>31.114999999999998</v>
      </c>
      <c r="P1315" s="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48" x14ac:dyDescent="0.2">
      <c r="A1316">
        <v>1314</v>
      </c>
      <c r="B1316" s="2" t="s">
        <v>1315</v>
      </c>
      <c r="C1316" s="2" t="s">
        <v>5424</v>
      </c>
      <c r="D1316" s="21">
        <v>180000</v>
      </c>
      <c r="E1316" s="4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7">
        <f t="shared" si="120"/>
        <v>1.1266666666666667</v>
      </c>
      <c r="P1316" s="5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32" x14ac:dyDescent="0.2">
      <c r="A1317">
        <v>1315</v>
      </c>
      <c r="B1317" s="2" t="s">
        <v>1316</v>
      </c>
      <c r="C1317" s="2" t="s">
        <v>5425</v>
      </c>
      <c r="D1317" s="21">
        <v>100000</v>
      </c>
      <c r="E1317" s="4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7">
        <f t="shared" si="120"/>
        <v>40.404000000000003</v>
      </c>
      <c r="P1317" s="5">
        <f t="shared" si="121"/>
        <v>162</v>
      </c>
      <c r="Q1317" t="str">
        <f t="shared" si="122"/>
        <v>technology</v>
      </c>
      <c r="R1317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48" x14ac:dyDescent="0.2">
      <c r="A1318">
        <v>1316</v>
      </c>
      <c r="B1318" s="2" t="s">
        <v>1317</v>
      </c>
      <c r="C1318" s="2" t="s">
        <v>5426</v>
      </c>
      <c r="D1318" s="21">
        <v>75000</v>
      </c>
      <c r="E1318" s="4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7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48" x14ac:dyDescent="0.2">
      <c r="A1319">
        <v>1317</v>
      </c>
      <c r="B1319" s="2" t="s">
        <v>1318</v>
      </c>
      <c r="C1319" s="2" t="s">
        <v>5427</v>
      </c>
      <c r="D1319" s="21">
        <v>200000</v>
      </c>
      <c r="E1319" s="4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7">
        <f t="shared" si="120"/>
        <v>5.7334999999999994</v>
      </c>
      <c r="P1319" s="5">
        <f t="shared" si="121"/>
        <v>603</v>
      </c>
      <c r="Q1319" t="str">
        <f t="shared" si="122"/>
        <v>technology</v>
      </c>
      <c r="R1319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48" x14ac:dyDescent="0.2">
      <c r="A1320">
        <v>1318</v>
      </c>
      <c r="B1320" s="2" t="s">
        <v>1319</v>
      </c>
      <c r="C1320" s="2" t="s">
        <v>5428</v>
      </c>
      <c r="D1320" s="21">
        <v>40000</v>
      </c>
      <c r="E1320" s="4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7">
        <f t="shared" si="120"/>
        <v>15.324999999999999</v>
      </c>
      <c r="P1320" s="5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48" x14ac:dyDescent="0.2">
      <c r="A1321">
        <v>1319</v>
      </c>
      <c r="B1321" s="2" t="s">
        <v>1320</v>
      </c>
      <c r="C1321" s="2" t="s">
        <v>5429</v>
      </c>
      <c r="D1321" s="21">
        <v>5800</v>
      </c>
      <c r="E1321" s="4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7">
        <f t="shared" si="120"/>
        <v>15.103448275862069</v>
      </c>
      <c r="P1321" s="5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48" x14ac:dyDescent="0.2">
      <c r="A1322">
        <v>1320</v>
      </c>
      <c r="B1322" s="2" t="s">
        <v>1321</v>
      </c>
      <c r="C1322" s="2" t="s">
        <v>5430</v>
      </c>
      <c r="D1322" s="21">
        <v>100000</v>
      </c>
      <c r="E1322" s="4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7">
        <f t="shared" si="120"/>
        <v>0.503</v>
      </c>
      <c r="P1322" s="5">
        <f t="shared" si="121"/>
        <v>167</v>
      </c>
      <c r="Q1322" t="str">
        <f t="shared" si="122"/>
        <v>technology</v>
      </c>
      <c r="R1322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48" x14ac:dyDescent="0.2">
      <c r="A1323">
        <v>1321</v>
      </c>
      <c r="B1323" s="2" t="s">
        <v>1322</v>
      </c>
      <c r="C1323" s="2" t="s">
        <v>5431</v>
      </c>
      <c r="D1323" s="21">
        <v>462000</v>
      </c>
      <c r="E1323" s="4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7">
        <f t="shared" si="120"/>
        <v>1.3028138528138529</v>
      </c>
      <c r="P1323" s="5">
        <f t="shared" si="121"/>
        <v>859</v>
      </c>
      <c r="Q1323" t="str">
        <f t="shared" si="122"/>
        <v>technology</v>
      </c>
      <c r="R1323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48" x14ac:dyDescent="0.2">
      <c r="A1324">
        <v>1322</v>
      </c>
      <c r="B1324" s="2" t="s">
        <v>1323</v>
      </c>
      <c r="C1324" s="2" t="s">
        <v>5432</v>
      </c>
      <c r="D1324" s="21">
        <v>35000</v>
      </c>
      <c r="E1324" s="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7">
        <f t="shared" si="120"/>
        <v>0.30285714285714288</v>
      </c>
      <c r="P1324" s="5">
        <f t="shared" si="121"/>
        <v>26</v>
      </c>
      <c r="Q1324" t="str">
        <f t="shared" si="122"/>
        <v>technology</v>
      </c>
      <c r="R1324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48" x14ac:dyDescent="0.2">
      <c r="A1325">
        <v>1323</v>
      </c>
      <c r="B1325" s="2" t="s">
        <v>1324</v>
      </c>
      <c r="C1325" s="2" t="s">
        <v>5433</v>
      </c>
      <c r="D1325" s="21">
        <v>15000</v>
      </c>
      <c r="E1325" s="4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7">
        <f t="shared" si="120"/>
        <v>8.8800000000000008</v>
      </c>
      <c r="P1325" s="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48" x14ac:dyDescent="0.2">
      <c r="A1326">
        <v>1324</v>
      </c>
      <c r="B1326" s="2" t="s">
        <v>1325</v>
      </c>
      <c r="C1326" s="2" t="s">
        <v>5434</v>
      </c>
      <c r="D1326" s="21">
        <v>50000</v>
      </c>
      <c r="E1326" s="4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7">
        <f t="shared" si="120"/>
        <v>9.84</v>
      </c>
      <c r="P1326" s="5">
        <f t="shared" si="121"/>
        <v>54</v>
      </c>
      <c r="Q1326" t="str">
        <f t="shared" si="122"/>
        <v>technology</v>
      </c>
      <c r="R1326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48" x14ac:dyDescent="0.2">
      <c r="A1327">
        <v>1325</v>
      </c>
      <c r="B1327" s="2" t="s">
        <v>1326</v>
      </c>
      <c r="C1327" s="2" t="s">
        <v>5435</v>
      </c>
      <c r="D1327" s="21">
        <v>20000</v>
      </c>
      <c r="E1327" s="4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7">
        <f t="shared" si="120"/>
        <v>2.4299999999999997</v>
      </c>
      <c r="P1327" s="5">
        <f t="shared" si="121"/>
        <v>60</v>
      </c>
      <c r="Q1327" t="str">
        <f t="shared" si="122"/>
        <v>technology</v>
      </c>
      <c r="R1327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48" x14ac:dyDescent="0.2">
      <c r="A1328">
        <v>1326</v>
      </c>
      <c r="B1328" s="2" t="s">
        <v>1327</v>
      </c>
      <c r="C1328" s="2" t="s">
        <v>5436</v>
      </c>
      <c r="D1328" s="21">
        <v>100000</v>
      </c>
      <c r="E1328" s="4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7">
        <f t="shared" si="120"/>
        <v>1.1299999999999999</v>
      </c>
      <c r="P1328" s="5">
        <f t="shared" si="121"/>
        <v>102</v>
      </c>
      <c r="Q1328" t="str">
        <f t="shared" si="122"/>
        <v>technology</v>
      </c>
      <c r="R1328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48" x14ac:dyDescent="0.2">
      <c r="A1329">
        <v>1327</v>
      </c>
      <c r="B1329" s="2" t="s">
        <v>1328</v>
      </c>
      <c r="C1329" s="2" t="s">
        <v>5437</v>
      </c>
      <c r="D1329" s="21">
        <v>48000</v>
      </c>
      <c r="E1329" s="4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7">
        <f t="shared" si="120"/>
        <v>3.5520833333333335</v>
      </c>
      <c r="P1329" s="5">
        <f t="shared" si="121"/>
        <v>41</v>
      </c>
      <c r="Q1329" t="str">
        <f t="shared" si="122"/>
        <v>technology</v>
      </c>
      <c r="R1329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48" x14ac:dyDescent="0.2">
      <c r="A1330">
        <v>1328</v>
      </c>
      <c r="B1330" s="2" t="s">
        <v>1329</v>
      </c>
      <c r="C1330" s="2" t="s">
        <v>5438</v>
      </c>
      <c r="D1330" s="21">
        <v>75000</v>
      </c>
      <c r="E1330" s="4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7">
        <f t="shared" si="120"/>
        <v>2.3306666666666667</v>
      </c>
      <c r="P1330" s="5">
        <f t="shared" si="121"/>
        <v>116</v>
      </c>
      <c r="Q1330" t="str">
        <f t="shared" si="122"/>
        <v>technology</v>
      </c>
      <c r="R1330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48" x14ac:dyDescent="0.2">
      <c r="A1331">
        <v>1329</v>
      </c>
      <c r="B1331" s="2" t="s">
        <v>1330</v>
      </c>
      <c r="C1331" s="2" t="s">
        <v>5439</v>
      </c>
      <c r="D1331" s="21">
        <v>50000</v>
      </c>
      <c r="E1331" s="4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7">
        <f t="shared" si="120"/>
        <v>0.81600000000000006</v>
      </c>
      <c r="P1331" s="5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48" x14ac:dyDescent="0.2">
      <c r="A1332">
        <v>1330</v>
      </c>
      <c r="B1332" s="2" t="s">
        <v>1331</v>
      </c>
      <c r="C1332" s="2" t="s">
        <v>5440</v>
      </c>
      <c r="D1332" s="21">
        <v>35000</v>
      </c>
      <c r="E1332" s="4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7">
        <f t="shared" si="120"/>
        <v>22.494285714285713</v>
      </c>
      <c r="P1332" s="5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48" x14ac:dyDescent="0.2">
      <c r="A1333">
        <v>1331</v>
      </c>
      <c r="B1333" s="2" t="s">
        <v>1332</v>
      </c>
      <c r="C1333" s="2" t="s">
        <v>5441</v>
      </c>
      <c r="D1333" s="21">
        <v>250000</v>
      </c>
      <c r="E1333" s="4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7">
        <f t="shared" si="120"/>
        <v>1.3668</v>
      </c>
      <c r="P1333" s="5">
        <f t="shared" si="121"/>
        <v>100</v>
      </c>
      <c r="Q1333" t="str">
        <f t="shared" si="122"/>
        <v>technology</v>
      </c>
      <c r="R1333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48" x14ac:dyDescent="0.2">
      <c r="A1334">
        <v>1332</v>
      </c>
      <c r="B1334" s="2" t="s">
        <v>1333</v>
      </c>
      <c r="C1334" s="2" t="s">
        <v>5442</v>
      </c>
      <c r="D1334" s="21">
        <v>10115</v>
      </c>
      <c r="E1334" s="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7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48" x14ac:dyDescent="0.2">
      <c r="A1335">
        <v>1333</v>
      </c>
      <c r="B1335" s="2" t="s">
        <v>1334</v>
      </c>
      <c r="C1335" s="2" t="s">
        <v>5443</v>
      </c>
      <c r="D1335" s="21">
        <v>2500</v>
      </c>
      <c r="E1335" s="4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7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48" x14ac:dyDescent="0.2">
      <c r="A1336">
        <v>1334</v>
      </c>
      <c r="B1336" s="2" t="s">
        <v>1335</v>
      </c>
      <c r="C1336" s="2" t="s">
        <v>5444</v>
      </c>
      <c r="D1336" s="21">
        <v>133000</v>
      </c>
      <c r="E1336" s="4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7">
        <f t="shared" si="120"/>
        <v>10.754135338345865</v>
      </c>
      <c r="P1336" s="5">
        <f t="shared" si="121"/>
        <v>51</v>
      </c>
      <c r="Q1336" t="str">
        <f t="shared" si="122"/>
        <v>technology</v>
      </c>
      <c r="R1336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48" x14ac:dyDescent="0.2">
      <c r="A1337">
        <v>1335</v>
      </c>
      <c r="B1337" s="2" t="s">
        <v>1336</v>
      </c>
      <c r="C1337" s="2" t="s">
        <v>5445</v>
      </c>
      <c r="D1337" s="21">
        <v>25000</v>
      </c>
      <c r="E1337" s="4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7">
        <f t="shared" si="120"/>
        <v>19.759999999999998</v>
      </c>
      <c r="P1337" s="5">
        <f t="shared" si="121"/>
        <v>308</v>
      </c>
      <c r="Q1337" t="str">
        <f t="shared" si="122"/>
        <v>technology</v>
      </c>
      <c r="R1337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48" x14ac:dyDescent="0.2">
      <c r="A1338">
        <v>1336</v>
      </c>
      <c r="B1338" s="2" t="s">
        <v>1337</v>
      </c>
      <c r="C1338" s="2" t="s">
        <v>5446</v>
      </c>
      <c r="D1338" s="21">
        <v>100000</v>
      </c>
      <c r="E1338" s="4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7">
        <f t="shared" si="120"/>
        <v>84.946999999999989</v>
      </c>
      <c r="P1338" s="5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48" x14ac:dyDescent="0.2">
      <c r="A1339">
        <v>1337</v>
      </c>
      <c r="B1339" s="2" t="s">
        <v>1338</v>
      </c>
      <c r="C1339" s="2" t="s">
        <v>5447</v>
      </c>
      <c r="D1339" s="21">
        <v>50000</v>
      </c>
      <c r="E1339" s="4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7">
        <f t="shared" si="120"/>
        <v>49.381999999999998</v>
      </c>
      <c r="P1339" s="5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48" x14ac:dyDescent="0.2">
      <c r="A1340">
        <v>1338</v>
      </c>
      <c r="B1340" s="2" t="s">
        <v>1339</v>
      </c>
      <c r="C1340" s="2" t="s">
        <v>5448</v>
      </c>
      <c r="D1340" s="21">
        <v>30000</v>
      </c>
      <c r="E1340" s="4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7">
        <f t="shared" si="120"/>
        <v>3.3033333333333332</v>
      </c>
      <c r="P1340" s="5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32" x14ac:dyDescent="0.2">
      <c r="A1341">
        <v>1339</v>
      </c>
      <c r="B1341" s="2" t="s">
        <v>1340</v>
      </c>
      <c r="C1341" s="2" t="s">
        <v>5449</v>
      </c>
      <c r="D1341" s="21">
        <v>50000</v>
      </c>
      <c r="E1341" s="4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7">
        <f t="shared" si="120"/>
        <v>6.6339999999999995</v>
      </c>
      <c r="P1341" s="5">
        <f t="shared" si="121"/>
        <v>89</v>
      </c>
      <c r="Q1341" t="str">
        <f t="shared" si="122"/>
        <v>technology</v>
      </c>
      <c r="R1341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48" x14ac:dyDescent="0.2">
      <c r="A1342">
        <v>1340</v>
      </c>
      <c r="B1342" s="2" t="s">
        <v>1341</v>
      </c>
      <c r="C1342" s="2" t="s">
        <v>5450</v>
      </c>
      <c r="D1342" s="21">
        <v>1680</v>
      </c>
      <c r="E1342" s="4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7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48" x14ac:dyDescent="0.2">
      <c r="A1343">
        <v>1341</v>
      </c>
      <c r="B1343" s="2" t="s">
        <v>1342</v>
      </c>
      <c r="C1343" s="2" t="s">
        <v>5451</v>
      </c>
      <c r="D1343" s="21">
        <v>25000</v>
      </c>
      <c r="E1343" s="4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7">
        <f t="shared" si="120"/>
        <v>70.36</v>
      </c>
      <c r="P1343" s="5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48" x14ac:dyDescent="0.2">
      <c r="A1344">
        <v>1342</v>
      </c>
      <c r="B1344" s="2" t="s">
        <v>1343</v>
      </c>
      <c r="C1344" s="2" t="s">
        <v>5452</v>
      </c>
      <c r="D1344" s="21">
        <v>50000</v>
      </c>
      <c r="E1344" s="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7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48" x14ac:dyDescent="0.2">
      <c r="A1345">
        <v>1343</v>
      </c>
      <c r="B1345" s="2" t="s">
        <v>1344</v>
      </c>
      <c r="C1345" s="2" t="s">
        <v>5453</v>
      </c>
      <c r="D1345" s="21">
        <v>50000</v>
      </c>
      <c r="E1345" s="4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7">
        <f t="shared" si="120"/>
        <v>102.298</v>
      </c>
      <c r="P1345" s="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48" x14ac:dyDescent="0.2">
      <c r="A1346">
        <v>1344</v>
      </c>
      <c r="B1346" s="2" t="s">
        <v>1345</v>
      </c>
      <c r="C1346" s="2" t="s">
        <v>5454</v>
      </c>
      <c r="D1346" s="21">
        <v>1500</v>
      </c>
      <c r="E1346" s="4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7">
        <f t="shared" si="120"/>
        <v>377.73333333333335</v>
      </c>
      <c r="P1346" s="5">
        <f t="shared" si="121"/>
        <v>40</v>
      </c>
      <c r="Q1346" t="str">
        <f t="shared" si="122"/>
        <v>publishing</v>
      </c>
      <c r="R1346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48" x14ac:dyDescent="0.2">
      <c r="A1347">
        <v>1345</v>
      </c>
      <c r="B1347" s="2" t="s">
        <v>1346</v>
      </c>
      <c r="C1347" s="2" t="s">
        <v>5455</v>
      </c>
      <c r="D1347" s="21">
        <v>300</v>
      </c>
      <c r="E1347" s="4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7">
        <f t="shared" ref="O1347:O1410" si="126">(E1347/D1347)*100</f>
        <v>125</v>
      </c>
      <c r="P1347" s="5">
        <f t="shared" ref="P1347:P1410" si="127">IF(E1347, QUOTIENT(E1347,L1347),0)</f>
        <v>53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RIGHT(N1347,LEN(N1347)-FIND("/",N1347,1))</f>
        <v>nonfiction</v>
      </c>
      <c r="S1347" s="15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2" t="s">
        <v>1347</v>
      </c>
      <c r="C1348" s="2" t="s">
        <v>5456</v>
      </c>
      <c r="D1348" s="21">
        <v>4900</v>
      </c>
      <c r="E1348" s="4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7">
        <f t="shared" si="126"/>
        <v>147.32653061224491</v>
      </c>
      <c r="P1348" s="5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48" x14ac:dyDescent="0.2">
      <c r="A1349">
        <v>1347</v>
      </c>
      <c r="B1349" s="2" t="s">
        <v>1348</v>
      </c>
      <c r="C1349" s="2" t="s">
        <v>5457</v>
      </c>
      <c r="D1349" s="21">
        <v>2500</v>
      </c>
      <c r="E1349" s="4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7">
        <f t="shared" si="126"/>
        <v>102.2</v>
      </c>
      <c r="P1349" s="5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48" x14ac:dyDescent="0.2">
      <c r="A1350">
        <v>1348</v>
      </c>
      <c r="B1350" s="2" t="s">
        <v>1349</v>
      </c>
      <c r="C1350" s="2" t="s">
        <v>5458</v>
      </c>
      <c r="D1350" s="21">
        <v>5875</v>
      </c>
      <c r="E1350" s="4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7">
        <f t="shared" si="126"/>
        <v>101.8723404255319</v>
      </c>
      <c r="P1350" s="5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48" x14ac:dyDescent="0.2">
      <c r="A1351">
        <v>1349</v>
      </c>
      <c r="B1351" s="2" t="s">
        <v>1350</v>
      </c>
      <c r="C1351" s="2" t="s">
        <v>5459</v>
      </c>
      <c r="D1351" s="21">
        <v>5000</v>
      </c>
      <c r="E1351" s="4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7">
        <f t="shared" si="126"/>
        <v>204.2</v>
      </c>
      <c r="P1351" s="5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48" x14ac:dyDescent="0.2">
      <c r="A1352">
        <v>1350</v>
      </c>
      <c r="B1352" s="2" t="s">
        <v>1351</v>
      </c>
      <c r="C1352" s="2" t="s">
        <v>5460</v>
      </c>
      <c r="D1352" s="21">
        <v>5000</v>
      </c>
      <c r="E1352" s="4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7">
        <f t="shared" si="126"/>
        <v>104.05</v>
      </c>
      <c r="P1352" s="5">
        <f t="shared" si="127"/>
        <v>66</v>
      </c>
      <c r="Q1352" t="str">
        <f t="shared" si="128"/>
        <v>publishing</v>
      </c>
      <c r="R1352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32" x14ac:dyDescent="0.2">
      <c r="A1353">
        <v>1351</v>
      </c>
      <c r="B1353" s="2" t="s">
        <v>1352</v>
      </c>
      <c r="C1353" s="2" t="s">
        <v>5461</v>
      </c>
      <c r="D1353" s="21">
        <v>20000</v>
      </c>
      <c r="E1353" s="4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7">
        <f t="shared" si="126"/>
        <v>101.265</v>
      </c>
      <c r="P1353" s="5">
        <f t="shared" si="127"/>
        <v>168</v>
      </c>
      <c r="Q1353" t="str">
        <f t="shared" si="128"/>
        <v>publishing</v>
      </c>
      <c r="R1353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48" x14ac:dyDescent="0.2">
      <c r="A1354">
        <v>1352</v>
      </c>
      <c r="B1354" s="2" t="s">
        <v>1353</v>
      </c>
      <c r="C1354" s="2" t="s">
        <v>5462</v>
      </c>
      <c r="D1354" s="21">
        <v>10000</v>
      </c>
      <c r="E1354" s="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7">
        <f t="shared" si="126"/>
        <v>136.13999999999999</v>
      </c>
      <c r="P1354" s="5">
        <f t="shared" si="127"/>
        <v>59</v>
      </c>
      <c r="Q1354" t="str">
        <f t="shared" si="128"/>
        <v>publishing</v>
      </c>
      <c r="R1354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32" x14ac:dyDescent="0.2">
      <c r="A1355">
        <v>1353</v>
      </c>
      <c r="B1355" s="2" t="s">
        <v>1354</v>
      </c>
      <c r="C1355" s="2" t="s">
        <v>5463</v>
      </c>
      <c r="D1355" s="21">
        <v>1000</v>
      </c>
      <c r="E1355" s="4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7">
        <f t="shared" si="126"/>
        <v>133.6</v>
      </c>
      <c r="P1355" s="5">
        <f t="shared" si="127"/>
        <v>31</v>
      </c>
      <c r="Q1355" t="str">
        <f t="shared" si="128"/>
        <v>publishing</v>
      </c>
      <c r="R1355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48" x14ac:dyDescent="0.2">
      <c r="A1356">
        <v>1354</v>
      </c>
      <c r="B1356" s="2" t="s">
        <v>1355</v>
      </c>
      <c r="C1356" s="2" t="s">
        <v>5464</v>
      </c>
      <c r="D1356" s="21">
        <v>1200</v>
      </c>
      <c r="E1356" s="4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7">
        <f t="shared" si="126"/>
        <v>130.25</v>
      </c>
      <c r="P1356" s="5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48" x14ac:dyDescent="0.2">
      <c r="A1357">
        <v>1355</v>
      </c>
      <c r="B1357" s="2" t="s">
        <v>1356</v>
      </c>
      <c r="C1357" s="2" t="s">
        <v>5465</v>
      </c>
      <c r="D1357" s="21">
        <v>2500</v>
      </c>
      <c r="E1357" s="4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7">
        <f t="shared" si="126"/>
        <v>122.67999999999999</v>
      </c>
      <c r="P1357" s="5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48" x14ac:dyDescent="0.2">
      <c r="A1358">
        <v>1356</v>
      </c>
      <c r="B1358" s="2" t="s">
        <v>1357</v>
      </c>
      <c r="C1358" s="2" t="s">
        <v>5466</v>
      </c>
      <c r="D1358" s="21">
        <v>3400</v>
      </c>
      <c r="E1358" s="4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7">
        <f t="shared" si="126"/>
        <v>182.81058823529412</v>
      </c>
      <c r="P1358" s="5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48" x14ac:dyDescent="0.2">
      <c r="A1359">
        <v>1357</v>
      </c>
      <c r="B1359" s="2" t="s">
        <v>1358</v>
      </c>
      <c r="C1359" s="2" t="s">
        <v>5467</v>
      </c>
      <c r="D1359" s="21">
        <v>2000</v>
      </c>
      <c r="E1359" s="4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7">
        <f t="shared" si="126"/>
        <v>125.29999999999998</v>
      </c>
      <c r="P1359" s="5">
        <f t="shared" si="127"/>
        <v>38</v>
      </c>
      <c r="Q1359" t="str">
        <f t="shared" si="128"/>
        <v>publishing</v>
      </c>
      <c r="R1359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48" x14ac:dyDescent="0.2">
      <c r="A1360">
        <v>1358</v>
      </c>
      <c r="B1360" s="2" t="s">
        <v>1359</v>
      </c>
      <c r="C1360" s="2" t="s">
        <v>5468</v>
      </c>
      <c r="D1360" s="21">
        <v>3000</v>
      </c>
      <c r="E1360" s="4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7">
        <f t="shared" si="126"/>
        <v>111.66666666666667</v>
      </c>
      <c r="P1360" s="5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48" x14ac:dyDescent="0.2">
      <c r="A1361">
        <v>1359</v>
      </c>
      <c r="B1361" s="2" t="s">
        <v>1360</v>
      </c>
      <c r="C1361" s="2" t="s">
        <v>5469</v>
      </c>
      <c r="D1361" s="21">
        <v>660</v>
      </c>
      <c r="E1361" s="4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7">
        <f t="shared" si="126"/>
        <v>115.75757575757575</v>
      </c>
      <c r="P1361" s="5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32" x14ac:dyDescent="0.2">
      <c r="A1362">
        <v>1360</v>
      </c>
      <c r="B1362" s="2" t="s">
        <v>1361</v>
      </c>
      <c r="C1362" s="2" t="s">
        <v>5470</v>
      </c>
      <c r="D1362" s="21">
        <v>1500</v>
      </c>
      <c r="E1362" s="4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7">
        <f t="shared" si="126"/>
        <v>173.2</v>
      </c>
      <c r="P1362" s="5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48" x14ac:dyDescent="0.2">
      <c r="A1363">
        <v>1361</v>
      </c>
      <c r="B1363" s="2" t="s">
        <v>1362</v>
      </c>
      <c r="C1363" s="2" t="s">
        <v>5471</v>
      </c>
      <c r="D1363" s="21">
        <v>6000</v>
      </c>
      <c r="E1363" s="4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7">
        <f t="shared" si="126"/>
        <v>125.98333333333333</v>
      </c>
      <c r="P1363" s="5">
        <f t="shared" si="127"/>
        <v>28</v>
      </c>
      <c r="Q1363" t="str">
        <f t="shared" si="128"/>
        <v>publishing</v>
      </c>
      <c r="R1363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32" x14ac:dyDescent="0.2">
      <c r="A1364">
        <v>1362</v>
      </c>
      <c r="B1364" s="2" t="s">
        <v>1363</v>
      </c>
      <c r="C1364" s="2" t="s">
        <v>5472</v>
      </c>
      <c r="D1364" s="21">
        <v>1000</v>
      </c>
      <c r="E1364" s="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7">
        <f t="shared" si="126"/>
        <v>109.1</v>
      </c>
      <c r="P1364" s="5">
        <f t="shared" si="127"/>
        <v>43</v>
      </c>
      <c r="Q1364" t="str">
        <f t="shared" si="128"/>
        <v>publishing</v>
      </c>
      <c r="R1364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48" x14ac:dyDescent="0.2">
      <c r="A1365">
        <v>1363</v>
      </c>
      <c r="B1365" s="2" t="s">
        <v>1364</v>
      </c>
      <c r="C1365" s="2" t="s">
        <v>5473</v>
      </c>
      <c r="D1365" s="21">
        <v>200</v>
      </c>
      <c r="E1365" s="4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7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48" x14ac:dyDescent="0.2">
      <c r="A1366">
        <v>1364</v>
      </c>
      <c r="B1366" s="2" t="s">
        <v>1365</v>
      </c>
      <c r="C1366" s="2" t="s">
        <v>5474</v>
      </c>
      <c r="D1366" s="21">
        <v>42000</v>
      </c>
      <c r="E1366" s="4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7">
        <f t="shared" si="126"/>
        <v>118.64285714285714</v>
      </c>
      <c r="P1366" s="5">
        <f t="shared" si="127"/>
        <v>346</v>
      </c>
      <c r="Q1366" t="str">
        <f t="shared" si="128"/>
        <v>music</v>
      </c>
      <c r="R1366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48" x14ac:dyDescent="0.2">
      <c r="A1367">
        <v>1365</v>
      </c>
      <c r="B1367" s="2" t="s">
        <v>1366</v>
      </c>
      <c r="C1367" s="2" t="s">
        <v>5475</v>
      </c>
      <c r="D1367" s="21">
        <v>7500</v>
      </c>
      <c r="E1367" s="4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7">
        <f t="shared" si="126"/>
        <v>100.26666666666667</v>
      </c>
      <c r="P1367" s="5">
        <f t="shared" si="127"/>
        <v>81</v>
      </c>
      <c r="Q1367" t="str">
        <f t="shared" si="128"/>
        <v>music</v>
      </c>
      <c r="R1367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ht="16" x14ac:dyDescent="0.2">
      <c r="A1368">
        <v>1366</v>
      </c>
      <c r="B1368" s="2" t="s">
        <v>1367</v>
      </c>
      <c r="C1368" s="2" t="s">
        <v>5476</v>
      </c>
      <c r="D1368" s="21">
        <v>7500</v>
      </c>
      <c r="E1368" s="4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7">
        <f t="shared" si="126"/>
        <v>126.48920000000001</v>
      </c>
      <c r="P1368" s="5">
        <f t="shared" si="127"/>
        <v>64</v>
      </c>
      <c r="Q1368" t="str">
        <f t="shared" si="128"/>
        <v>music</v>
      </c>
      <c r="R1368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48" x14ac:dyDescent="0.2">
      <c r="A1369">
        <v>1367</v>
      </c>
      <c r="B1369" s="2" t="s">
        <v>1368</v>
      </c>
      <c r="C1369" s="2" t="s">
        <v>5477</v>
      </c>
      <c r="D1369" s="21">
        <v>5000</v>
      </c>
      <c r="E1369" s="4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7">
        <f t="shared" si="126"/>
        <v>114.26</v>
      </c>
      <c r="P1369" s="5">
        <f t="shared" si="127"/>
        <v>63</v>
      </c>
      <c r="Q1369" t="str">
        <f t="shared" si="128"/>
        <v>music</v>
      </c>
      <c r="R1369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48" x14ac:dyDescent="0.2">
      <c r="A1370">
        <v>1368</v>
      </c>
      <c r="B1370" s="2" t="s">
        <v>1369</v>
      </c>
      <c r="C1370" s="2" t="s">
        <v>5478</v>
      </c>
      <c r="D1370" s="21">
        <v>5000</v>
      </c>
      <c r="E1370" s="4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7">
        <f t="shared" si="126"/>
        <v>110.7</v>
      </c>
      <c r="P1370" s="5">
        <f t="shared" si="127"/>
        <v>63</v>
      </c>
      <c r="Q1370" t="str">
        <f t="shared" si="128"/>
        <v>music</v>
      </c>
      <c r="R1370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48" x14ac:dyDescent="0.2">
      <c r="A1371">
        <v>1369</v>
      </c>
      <c r="B1371" s="2" t="s">
        <v>1370</v>
      </c>
      <c r="C1371" s="2" t="s">
        <v>5479</v>
      </c>
      <c r="D1371" s="21">
        <v>32360</v>
      </c>
      <c r="E1371" s="4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7">
        <f t="shared" si="126"/>
        <v>105.34805315203954</v>
      </c>
      <c r="P1371" s="5">
        <f t="shared" si="127"/>
        <v>83</v>
      </c>
      <c r="Q1371" t="str">
        <f t="shared" si="128"/>
        <v>music</v>
      </c>
      <c r="R1371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32" x14ac:dyDescent="0.2">
      <c r="A1372">
        <v>1370</v>
      </c>
      <c r="B1372" s="2" t="s">
        <v>1371</v>
      </c>
      <c r="C1372" s="2" t="s">
        <v>5480</v>
      </c>
      <c r="D1372" s="21">
        <v>1500</v>
      </c>
      <c r="E1372" s="4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7">
        <f t="shared" si="126"/>
        <v>103.66666666666666</v>
      </c>
      <c r="P1372" s="5">
        <f t="shared" si="127"/>
        <v>77</v>
      </c>
      <c r="Q1372" t="str">
        <f t="shared" si="128"/>
        <v>music</v>
      </c>
      <c r="R1372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48" x14ac:dyDescent="0.2">
      <c r="A1373">
        <v>1371</v>
      </c>
      <c r="B1373" s="2" t="s">
        <v>1372</v>
      </c>
      <c r="C1373" s="2" t="s">
        <v>5481</v>
      </c>
      <c r="D1373" s="21">
        <v>6999</v>
      </c>
      <c r="E1373" s="4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7">
        <f t="shared" si="126"/>
        <v>107.08672667523933</v>
      </c>
      <c r="P1373" s="5">
        <f t="shared" si="127"/>
        <v>107</v>
      </c>
      <c r="Q1373" t="str">
        <f t="shared" si="128"/>
        <v>music</v>
      </c>
      <c r="R1373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ht="16" x14ac:dyDescent="0.2">
      <c r="A1374">
        <v>1372</v>
      </c>
      <c r="B1374" s="2" t="s">
        <v>1373</v>
      </c>
      <c r="C1374" s="2" t="s">
        <v>5482</v>
      </c>
      <c r="D1374" s="21">
        <v>500</v>
      </c>
      <c r="E1374" s="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7">
        <f t="shared" si="126"/>
        <v>124</v>
      </c>
      <c r="P1374" s="5">
        <f t="shared" si="127"/>
        <v>38</v>
      </c>
      <c r="Q1374" t="str">
        <f t="shared" si="128"/>
        <v>music</v>
      </c>
      <c r="R1374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32" x14ac:dyDescent="0.2">
      <c r="A1375">
        <v>1373</v>
      </c>
      <c r="B1375" s="2" t="s">
        <v>1374</v>
      </c>
      <c r="C1375" s="2" t="s">
        <v>5483</v>
      </c>
      <c r="D1375" s="21">
        <v>10000</v>
      </c>
      <c r="E1375" s="4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7">
        <f t="shared" si="126"/>
        <v>105.01</v>
      </c>
      <c r="P1375" s="5">
        <f t="shared" si="127"/>
        <v>201</v>
      </c>
      <c r="Q1375" t="str">
        <f t="shared" si="128"/>
        <v>music</v>
      </c>
      <c r="R1375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48" x14ac:dyDescent="0.2">
      <c r="A1376">
        <v>1374</v>
      </c>
      <c r="B1376" s="2" t="s">
        <v>1375</v>
      </c>
      <c r="C1376" s="2" t="s">
        <v>5484</v>
      </c>
      <c r="D1376" s="21">
        <v>1500</v>
      </c>
      <c r="E1376" s="4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7">
        <f t="shared" si="126"/>
        <v>189.46666666666667</v>
      </c>
      <c r="P1376" s="5">
        <f t="shared" si="127"/>
        <v>43</v>
      </c>
      <c r="Q1376" t="str">
        <f t="shared" si="128"/>
        <v>music</v>
      </c>
      <c r="R1376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48" x14ac:dyDescent="0.2">
      <c r="A1377">
        <v>1375</v>
      </c>
      <c r="B1377" s="2" t="s">
        <v>1376</v>
      </c>
      <c r="C1377" s="2" t="s">
        <v>5485</v>
      </c>
      <c r="D1377" s="21">
        <v>4000</v>
      </c>
      <c r="E1377" s="4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7">
        <f t="shared" si="126"/>
        <v>171.32499999999999</v>
      </c>
      <c r="P1377" s="5">
        <f t="shared" si="127"/>
        <v>62</v>
      </c>
      <c r="Q1377" t="str">
        <f t="shared" si="128"/>
        <v>music</v>
      </c>
      <c r="R1377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32" x14ac:dyDescent="0.2">
      <c r="A1378">
        <v>1376</v>
      </c>
      <c r="B1378" s="2" t="s">
        <v>1377</v>
      </c>
      <c r="C1378" s="2" t="s">
        <v>5486</v>
      </c>
      <c r="D1378" s="21">
        <v>3700</v>
      </c>
      <c r="E1378" s="4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7">
        <f t="shared" si="126"/>
        <v>252.48648648648651</v>
      </c>
      <c r="P1378" s="5">
        <f t="shared" si="127"/>
        <v>55</v>
      </c>
      <c r="Q1378" t="str">
        <f t="shared" si="128"/>
        <v>music</v>
      </c>
      <c r="R1378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48" x14ac:dyDescent="0.2">
      <c r="A1379">
        <v>1377</v>
      </c>
      <c r="B1379" s="2" t="s">
        <v>1378</v>
      </c>
      <c r="C1379" s="2" t="s">
        <v>5487</v>
      </c>
      <c r="D1379" s="21">
        <v>1300</v>
      </c>
      <c r="E1379" s="4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7">
        <f t="shared" si="126"/>
        <v>116.15384615384616</v>
      </c>
      <c r="P1379" s="5">
        <f t="shared" si="127"/>
        <v>48</v>
      </c>
      <c r="Q1379" t="str">
        <f t="shared" si="128"/>
        <v>music</v>
      </c>
      <c r="R1379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ht="16" x14ac:dyDescent="0.2">
      <c r="A1380">
        <v>1378</v>
      </c>
      <c r="B1380" s="2" t="s">
        <v>1379</v>
      </c>
      <c r="C1380" s="2" t="s">
        <v>5488</v>
      </c>
      <c r="D1380" s="21">
        <v>2000</v>
      </c>
      <c r="E1380" s="4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7">
        <f t="shared" si="126"/>
        <v>203.35000000000002</v>
      </c>
      <c r="P1380" s="5">
        <f t="shared" si="127"/>
        <v>30</v>
      </c>
      <c r="Q1380" t="str">
        <f t="shared" si="128"/>
        <v>music</v>
      </c>
      <c r="R1380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32" x14ac:dyDescent="0.2">
      <c r="A1381">
        <v>1379</v>
      </c>
      <c r="B1381" s="2" t="s">
        <v>1380</v>
      </c>
      <c r="C1381" s="2" t="s">
        <v>5489</v>
      </c>
      <c r="D1381" s="21">
        <v>10000</v>
      </c>
      <c r="E1381" s="4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7">
        <f t="shared" si="126"/>
        <v>111.60000000000001</v>
      </c>
      <c r="P1381" s="5">
        <f t="shared" si="127"/>
        <v>73</v>
      </c>
      <c r="Q1381" t="str">
        <f t="shared" si="128"/>
        <v>music</v>
      </c>
      <c r="R1381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32" x14ac:dyDescent="0.2">
      <c r="A1382">
        <v>1380</v>
      </c>
      <c r="B1382" s="2" t="s">
        <v>1381</v>
      </c>
      <c r="C1382" s="2" t="s">
        <v>5490</v>
      </c>
      <c r="D1382" s="21">
        <v>25</v>
      </c>
      <c r="E1382" s="4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7">
        <f t="shared" si="126"/>
        <v>424</v>
      </c>
      <c r="P1382" s="5">
        <f t="shared" si="127"/>
        <v>21</v>
      </c>
      <c r="Q1382" t="str">
        <f t="shared" si="128"/>
        <v>music</v>
      </c>
      <c r="R1382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48" x14ac:dyDescent="0.2">
      <c r="A1383">
        <v>1381</v>
      </c>
      <c r="B1383" s="2" t="s">
        <v>1382</v>
      </c>
      <c r="C1383" s="2" t="s">
        <v>5491</v>
      </c>
      <c r="D1383" s="21">
        <v>5000</v>
      </c>
      <c r="E1383" s="4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7">
        <f t="shared" si="126"/>
        <v>107.1</v>
      </c>
      <c r="P1383" s="5">
        <f t="shared" si="127"/>
        <v>73</v>
      </c>
      <c r="Q1383" t="str">
        <f t="shared" si="128"/>
        <v>music</v>
      </c>
      <c r="R1383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48" x14ac:dyDescent="0.2">
      <c r="A1384">
        <v>1382</v>
      </c>
      <c r="B1384" s="2" t="s">
        <v>1383</v>
      </c>
      <c r="C1384" s="2" t="s">
        <v>5492</v>
      </c>
      <c r="D1384" s="21">
        <v>8000</v>
      </c>
      <c r="E1384" s="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7">
        <f t="shared" si="126"/>
        <v>104.3625</v>
      </c>
      <c r="P1384" s="5">
        <f t="shared" si="127"/>
        <v>56</v>
      </c>
      <c r="Q1384" t="str">
        <f t="shared" si="128"/>
        <v>music</v>
      </c>
      <c r="R1384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48" x14ac:dyDescent="0.2">
      <c r="A1385">
        <v>1383</v>
      </c>
      <c r="B1385" s="2" t="s">
        <v>1384</v>
      </c>
      <c r="C1385" s="2" t="s">
        <v>5493</v>
      </c>
      <c r="D1385" s="21">
        <v>2200</v>
      </c>
      <c r="E1385" s="4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7">
        <f t="shared" si="126"/>
        <v>212.40909090909091</v>
      </c>
      <c r="P1385" s="5">
        <f t="shared" si="127"/>
        <v>50</v>
      </c>
      <c r="Q1385" t="str">
        <f t="shared" si="128"/>
        <v>music</v>
      </c>
      <c r="R1385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48" x14ac:dyDescent="0.2">
      <c r="A1386">
        <v>1384</v>
      </c>
      <c r="B1386" s="2" t="s">
        <v>1385</v>
      </c>
      <c r="C1386" s="2" t="s">
        <v>5494</v>
      </c>
      <c r="D1386" s="21">
        <v>3500</v>
      </c>
      <c r="E1386" s="4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7">
        <f t="shared" si="126"/>
        <v>124.08571428571429</v>
      </c>
      <c r="P1386" s="5">
        <f t="shared" si="127"/>
        <v>68</v>
      </c>
      <c r="Q1386" t="str">
        <f t="shared" si="128"/>
        <v>music</v>
      </c>
      <c r="R1386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48" x14ac:dyDescent="0.2">
      <c r="A1387">
        <v>1385</v>
      </c>
      <c r="B1387" s="2" t="s">
        <v>1386</v>
      </c>
      <c r="C1387" s="2" t="s">
        <v>5495</v>
      </c>
      <c r="D1387" s="21">
        <v>8000</v>
      </c>
      <c r="E1387" s="4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7">
        <f t="shared" si="126"/>
        <v>110.406125</v>
      </c>
      <c r="P1387" s="5">
        <f t="shared" si="127"/>
        <v>65</v>
      </c>
      <c r="Q1387" t="str">
        <f t="shared" si="128"/>
        <v>music</v>
      </c>
      <c r="R1387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32" x14ac:dyDescent="0.2">
      <c r="A1388">
        <v>1386</v>
      </c>
      <c r="B1388" s="2" t="s">
        <v>1387</v>
      </c>
      <c r="C1388" s="2" t="s">
        <v>5496</v>
      </c>
      <c r="D1388" s="21">
        <v>400</v>
      </c>
      <c r="E1388" s="4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7">
        <f t="shared" si="126"/>
        <v>218.75</v>
      </c>
      <c r="P1388" s="5">
        <f t="shared" si="127"/>
        <v>62</v>
      </c>
      <c r="Q1388" t="str">
        <f t="shared" si="128"/>
        <v>music</v>
      </c>
      <c r="R1388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48" x14ac:dyDescent="0.2">
      <c r="A1389">
        <v>1387</v>
      </c>
      <c r="B1389" s="2" t="s">
        <v>1388</v>
      </c>
      <c r="C1389" s="2" t="s">
        <v>5497</v>
      </c>
      <c r="D1389" s="21">
        <v>4000</v>
      </c>
      <c r="E1389" s="4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7">
        <f t="shared" si="126"/>
        <v>136.625</v>
      </c>
      <c r="P1389" s="5">
        <f t="shared" si="127"/>
        <v>70</v>
      </c>
      <c r="Q1389" t="str">
        <f t="shared" si="128"/>
        <v>music</v>
      </c>
      <c r="R1389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48" x14ac:dyDescent="0.2">
      <c r="A1390">
        <v>1388</v>
      </c>
      <c r="B1390" s="2" t="s">
        <v>1389</v>
      </c>
      <c r="C1390" s="2" t="s">
        <v>5498</v>
      </c>
      <c r="D1390" s="21">
        <v>5000</v>
      </c>
      <c r="E1390" s="4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7">
        <f t="shared" si="126"/>
        <v>134.8074</v>
      </c>
      <c r="P1390" s="5">
        <f t="shared" si="127"/>
        <v>60</v>
      </c>
      <c r="Q1390" t="str">
        <f t="shared" si="128"/>
        <v>music</v>
      </c>
      <c r="R1390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32" x14ac:dyDescent="0.2">
      <c r="A1391">
        <v>1389</v>
      </c>
      <c r="B1391" s="2" t="s">
        <v>1390</v>
      </c>
      <c r="C1391" s="2" t="s">
        <v>5499</v>
      </c>
      <c r="D1391" s="21">
        <v>500</v>
      </c>
      <c r="E1391" s="4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7">
        <f t="shared" si="126"/>
        <v>145.4</v>
      </c>
      <c r="P1391" s="5">
        <f t="shared" si="127"/>
        <v>21</v>
      </c>
      <c r="Q1391" t="str">
        <f t="shared" si="128"/>
        <v>music</v>
      </c>
      <c r="R1391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48" x14ac:dyDescent="0.2">
      <c r="A1392">
        <v>1390</v>
      </c>
      <c r="B1392" s="2" t="s">
        <v>1391</v>
      </c>
      <c r="C1392" s="2" t="s">
        <v>5500</v>
      </c>
      <c r="D1392" s="21">
        <v>2800</v>
      </c>
      <c r="E1392" s="4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7">
        <f t="shared" si="126"/>
        <v>109.10714285714285</v>
      </c>
      <c r="P1392" s="5">
        <f t="shared" si="127"/>
        <v>160</v>
      </c>
      <c r="Q1392" t="str">
        <f t="shared" si="128"/>
        <v>music</v>
      </c>
      <c r="R1392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48" x14ac:dyDescent="0.2">
      <c r="A1393">
        <v>1391</v>
      </c>
      <c r="B1393" s="2" t="s">
        <v>1392</v>
      </c>
      <c r="C1393" s="2" t="s">
        <v>5501</v>
      </c>
      <c r="D1393" s="21">
        <v>500</v>
      </c>
      <c r="E1393" s="4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7">
        <f t="shared" si="126"/>
        <v>110.2</v>
      </c>
      <c r="P1393" s="5">
        <f t="shared" si="127"/>
        <v>42</v>
      </c>
      <c r="Q1393" t="str">
        <f t="shared" si="128"/>
        <v>music</v>
      </c>
      <c r="R1393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48" x14ac:dyDescent="0.2">
      <c r="A1394">
        <v>1392</v>
      </c>
      <c r="B1394" s="2" t="s">
        <v>1393</v>
      </c>
      <c r="C1394" s="2" t="s">
        <v>5502</v>
      </c>
      <c r="D1394" s="21">
        <v>2500</v>
      </c>
      <c r="E1394" s="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7">
        <f t="shared" si="126"/>
        <v>113.64000000000001</v>
      </c>
      <c r="P1394" s="5">
        <f t="shared" si="127"/>
        <v>27</v>
      </c>
      <c r="Q1394" t="str">
        <f t="shared" si="128"/>
        <v>music</v>
      </c>
      <c r="R1394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ht="16" x14ac:dyDescent="0.2">
      <c r="A1395">
        <v>1393</v>
      </c>
      <c r="B1395" s="2" t="s">
        <v>1394</v>
      </c>
      <c r="C1395" s="2" t="s">
        <v>5503</v>
      </c>
      <c r="D1395" s="21">
        <v>10000</v>
      </c>
      <c r="E1395" s="4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7">
        <f t="shared" si="126"/>
        <v>102.35000000000001</v>
      </c>
      <c r="P1395" s="5">
        <f t="shared" si="127"/>
        <v>196</v>
      </c>
      <c r="Q1395" t="str">
        <f t="shared" si="128"/>
        <v>music</v>
      </c>
      <c r="R1395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48" x14ac:dyDescent="0.2">
      <c r="A1396">
        <v>1394</v>
      </c>
      <c r="B1396" s="2" t="s">
        <v>1395</v>
      </c>
      <c r="C1396" s="2" t="s">
        <v>5504</v>
      </c>
      <c r="D1396" s="21">
        <v>750</v>
      </c>
      <c r="E1396" s="4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7">
        <f t="shared" si="126"/>
        <v>122.13333333333334</v>
      </c>
      <c r="P1396" s="5">
        <f t="shared" si="127"/>
        <v>53</v>
      </c>
      <c r="Q1396" t="str">
        <f t="shared" si="128"/>
        <v>music</v>
      </c>
      <c r="R1396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ht="16" x14ac:dyDescent="0.2">
      <c r="A1397">
        <v>1395</v>
      </c>
      <c r="B1397" s="2" t="s">
        <v>1396</v>
      </c>
      <c r="C1397" s="2" t="s">
        <v>5505</v>
      </c>
      <c r="D1397" s="21">
        <v>3500</v>
      </c>
      <c r="E1397" s="4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7">
        <f t="shared" si="126"/>
        <v>111.88571428571427</v>
      </c>
      <c r="P1397" s="5">
        <f t="shared" si="127"/>
        <v>47</v>
      </c>
      <c r="Q1397" t="str">
        <f t="shared" si="128"/>
        <v>music</v>
      </c>
      <c r="R1397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48" x14ac:dyDescent="0.2">
      <c r="A1398">
        <v>1396</v>
      </c>
      <c r="B1398" s="2" t="s">
        <v>1397</v>
      </c>
      <c r="C1398" s="2" t="s">
        <v>5506</v>
      </c>
      <c r="D1398" s="21">
        <v>6000</v>
      </c>
      <c r="E1398" s="4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7">
        <f t="shared" si="126"/>
        <v>107.3</v>
      </c>
      <c r="P1398" s="5">
        <f t="shared" si="127"/>
        <v>88</v>
      </c>
      <c r="Q1398" t="str">
        <f t="shared" si="128"/>
        <v>music</v>
      </c>
      <c r="R1398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48" x14ac:dyDescent="0.2">
      <c r="A1399">
        <v>1397</v>
      </c>
      <c r="B1399" s="2" t="s">
        <v>1398</v>
      </c>
      <c r="C1399" s="2" t="s">
        <v>5507</v>
      </c>
      <c r="D1399" s="21">
        <v>10000</v>
      </c>
      <c r="E1399" s="4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7">
        <f t="shared" si="126"/>
        <v>113.85000000000001</v>
      </c>
      <c r="P1399" s="5">
        <f t="shared" si="127"/>
        <v>72</v>
      </c>
      <c r="Q1399" t="str">
        <f t="shared" si="128"/>
        <v>music</v>
      </c>
      <c r="R1399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48" x14ac:dyDescent="0.2">
      <c r="A1400">
        <v>1398</v>
      </c>
      <c r="B1400" s="2" t="s">
        <v>1399</v>
      </c>
      <c r="C1400" s="2" t="s">
        <v>5508</v>
      </c>
      <c r="D1400" s="21">
        <v>4400</v>
      </c>
      <c r="E1400" s="4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7">
        <f t="shared" si="126"/>
        <v>109.68181818181819</v>
      </c>
      <c r="P1400" s="5">
        <f t="shared" si="127"/>
        <v>74</v>
      </c>
      <c r="Q1400" t="str">
        <f t="shared" si="128"/>
        <v>music</v>
      </c>
      <c r="R1400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48" x14ac:dyDescent="0.2">
      <c r="A1401">
        <v>1399</v>
      </c>
      <c r="B1401" s="2" t="s">
        <v>1400</v>
      </c>
      <c r="C1401" s="2" t="s">
        <v>5509</v>
      </c>
      <c r="D1401" s="21">
        <v>9000</v>
      </c>
      <c r="E1401" s="4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7">
        <f t="shared" si="126"/>
        <v>126.14444444444443</v>
      </c>
      <c r="P1401" s="5">
        <f t="shared" si="127"/>
        <v>61</v>
      </c>
      <c r="Q1401" t="str">
        <f t="shared" si="128"/>
        <v>music</v>
      </c>
      <c r="R1401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48" x14ac:dyDescent="0.2">
      <c r="A1402">
        <v>1400</v>
      </c>
      <c r="B1402" s="2" t="s">
        <v>1401</v>
      </c>
      <c r="C1402" s="2" t="s">
        <v>5510</v>
      </c>
      <c r="D1402" s="21">
        <v>350</v>
      </c>
      <c r="E1402" s="4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7">
        <f t="shared" si="126"/>
        <v>167.42857142857144</v>
      </c>
      <c r="P1402" s="5">
        <f t="shared" si="127"/>
        <v>17</v>
      </c>
      <c r="Q1402" t="str">
        <f t="shared" si="128"/>
        <v>music</v>
      </c>
      <c r="R1402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48" x14ac:dyDescent="0.2">
      <c r="A1403">
        <v>1401</v>
      </c>
      <c r="B1403" s="2" t="s">
        <v>1402</v>
      </c>
      <c r="C1403" s="2" t="s">
        <v>5511</v>
      </c>
      <c r="D1403" s="21">
        <v>2500</v>
      </c>
      <c r="E1403" s="4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7">
        <f t="shared" si="126"/>
        <v>496.52000000000004</v>
      </c>
      <c r="P1403" s="5">
        <f t="shared" si="127"/>
        <v>51</v>
      </c>
      <c r="Q1403" t="str">
        <f t="shared" si="128"/>
        <v>music</v>
      </c>
      <c r="R1403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48" x14ac:dyDescent="0.2">
      <c r="A1404">
        <v>1402</v>
      </c>
      <c r="B1404" s="2" t="s">
        <v>1403</v>
      </c>
      <c r="C1404" s="2" t="s">
        <v>5512</v>
      </c>
      <c r="D1404" s="21">
        <v>2500</v>
      </c>
      <c r="E1404" s="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7">
        <f t="shared" si="126"/>
        <v>109.16</v>
      </c>
      <c r="P1404" s="5">
        <f t="shared" si="127"/>
        <v>24</v>
      </c>
      <c r="Q1404" t="str">
        <f t="shared" si="128"/>
        <v>music</v>
      </c>
      <c r="R1404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48" x14ac:dyDescent="0.2">
      <c r="A1405">
        <v>1403</v>
      </c>
      <c r="B1405" s="2" t="s">
        <v>1404</v>
      </c>
      <c r="C1405" s="2" t="s">
        <v>5513</v>
      </c>
      <c r="D1405" s="21">
        <v>4000</v>
      </c>
      <c r="E1405" s="4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7">
        <f t="shared" si="126"/>
        <v>102.57499999999999</v>
      </c>
      <c r="P1405" s="5">
        <f t="shared" si="127"/>
        <v>62</v>
      </c>
      <c r="Q1405" t="str">
        <f t="shared" si="128"/>
        <v>music</v>
      </c>
      <c r="R1405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48" x14ac:dyDescent="0.2">
      <c r="A1406">
        <v>1404</v>
      </c>
      <c r="B1406" s="2" t="s">
        <v>1405</v>
      </c>
      <c r="C1406" s="2" t="s">
        <v>5514</v>
      </c>
      <c r="D1406" s="21">
        <v>14500</v>
      </c>
      <c r="E1406" s="4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7">
        <f t="shared" si="126"/>
        <v>1.6620689655172414</v>
      </c>
      <c r="P1406" s="5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32" x14ac:dyDescent="0.2">
      <c r="A1407">
        <v>1405</v>
      </c>
      <c r="B1407" s="2" t="s">
        <v>1406</v>
      </c>
      <c r="C1407" s="2" t="s">
        <v>5515</v>
      </c>
      <c r="D1407" s="21">
        <v>25000</v>
      </c>
      <c r="E1407" s="4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7">
        <f t="shared" si="126"/>
        <v>0.42</v>
      </c>
      <c r="P1407" s="5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ht="16" x14ac:dyDescent="0.2">
      <c r="A1408">
        <v>1406</v>
      </c>
      <c r="B1408" s="2" t="s">
        <v>1407</v>
      </c>
      <c r="C1408" s="2" t="s">
        <v>5516</v>
      </c>
      <c r="D1408" s="21">
        <v>12000</v>
      </c>
      <c r="E1408" s="4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7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48" x14ac:dyDescent="0.2">
      <c r="A1409">
        <v>1407</v>
      </c>
      <c r="B1409" s="2" t="s">
        <v>1408</v>
      </c>
      <c r="C1409" s="2" t="s">
        <v>5517</v>
      </c>
      <c r="D1409" s="21">
        <v>3000</v>
      </c>
      <c r="E1409" s="4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7">
        <f t="shared" si="126"/>
        <v>0.5</v>
      </c>
      <c r="P1409" s="5">
        <f t="shared" si="127"/>
        <v>7</v>
      </c>
      <c r="Q1409" t="str">
        <f t="shared" si="128"/>
        <v>publishing</v>
      </c>
      <c r="R1409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48" x14ac:dyDescent="0.2">
      <c r="A1410">
        <v>1408</v>
      </c>
      <c r="B1410" s="2" t="s">
        <v>1409</v>
      </c>
      <c r="C1410" s="2" t="s">
        <v>5518</v>
      </c>
      <c r="D1410" s="21">
        <v>1000</v>
      </c>
      <c r="E1410" s="4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7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48" x14ac:dyDescent="0.2">
      <c r="A1411">
        <v>1409</v>
      </c>
      <c r="B1411" s="2" t="s">
        <v>1410</v>
      </c>
      <c r="C1411" s="2" t="s">
        <v>5519</v>
      </c>
      <c r="D1411" s="21">
        <v>4000</v>
      </c>
      <c r="E1411" s="4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7">
        <f t="shared" ref="O1411:O1474" si="132">(E1411/D1411)*100</f>
        <v>0</v>
      </c>
      <c r="P1411" s="5">
        <f t="shared" ref="P1411:P1474" si="133">IF(E1411, QUOTIENT(E1411,L1411),0)</f>
        <v>0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RIGHT(N1411,LEN(N1411)-FIND("/",N1411,1))</f>
        <v>translations</v>
      </c>
      <c r="S1411" s="15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2" t="s">
        <v>1411</v>
      </c>
      <c r="C1412" s="2" t="s">
        <v>5520</v>
      </c>
      <c r="D1412" s="21">
        <v>6000</v>
      </c>
      <c r="E1412" s="4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7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48" x14ac:dyDescent="0.2">
      <c r="A1413">
        <v>1411</v>
      </c>
      <c r="B1413" s="2" t="s">
        <v>1412</v>
      </c>
      <c r="C1413" s="2" t="s">
        <v>5521</v>
      </c>
      <c r="D1413" s="21">
        <v>3000</v>
      </c>
      <c r="E1413" s="4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7">
        <f t="shared" si="132"/>
        <v>0.23333333333333336</v>
      </c>
      <c r="P1413" s="5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32" x14ac:dyDescent="0.2">
      <c r="A1414">
        <v>1412</v>
      </c>
      <c r="B1414" s="2" t="s">
        <v>1413</v>
      </c>
      <c r="C1414" s="2" t="s">
        <v>5522</v>
      </c>
      <c r="D1414" s="21">
        <v>7000</v>
      </c>
      <c r="E1414" s="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7">
        <f t="shared" si="132"/>
        <v>4.5714285714285712</v>
      </c>
      <c r="P1414" s="5">
        <f t="shared" si="133"/>
        <v>24</v>
      </c>
      <c r="Q1414" t="str">
        <f t="shared" si="134"/>
        <v>publishing</v>
      </c>
      <c r="R1414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48" x14ac:dyDescent="0.2">
      <c r="A1415">
        <v>1413</v>
      </c>
      <c r="B1415" s="2" t="s">
        <v>1414</v>
      </c>
      <c r="C1415" s="2" t="s">
        <v>5523</v>
      </c>
      <c r="D1415" s="21">
        <v>2000</v>
      </c>
      <c r="E1415" s="4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7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48" x14ac:dyDescent="0.2">
      <c r="A1416">
        <v>1414</v>
      </c>
      <c r="B1416" s="2" t="s">
        <v>1415</v>
      </c>
      <c r="C1416" s="2" t="s">
        <v>5524</v>
      </c>
      <c r="D1416" s="21">
        <v>500</v>
      </c>
      <c r="E1416" s="4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7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48" x14ac:dyDescent="0.2">
      <c r="A1417">
        <v>1415</v>
      </c>
      <c r="B1417" s="2" t="s">
        <v>1416</v>
      </c>
      <c r="C1417" s="2" t="s">
        <v>5525</v>
      </c>
      <c r="D1417" s="21">
        <v>4400</v>
      </c>
      <c r="E1417" s="4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7">
        <f t="shared" si="132"/>
        <v>18.181818181818183</v>
      </c>
      <c r="P1417" s="5">
        <f t="shared" si="133"/>
        <v>88</v>
      </c>
      <c r="Q1417" t="str">
        <f t="shared" si="134"/>
        <v>publishing</v>
      </c>
      <c r="R1417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48" x14ac:dyDescent="0.2">
      <c r="A1418">
        <v>1416</v>
      </c>
      <c r="B1418" s="2" t="s">
        <v>1417</v>
      </c>
      <c r="C1418" s="2" t="s">
        <v>5526</v>
      </c>
      <c r="D1418" s="21">
        <v>50000</v>
      </c>
      <c r="E1418" s="4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7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48" x14ac:dyDescent="0.2">
      <c r="A1419">
        <v>1417</v>
      </c>
      <c r="B1419" s="2" t="s">
        <v>1418</v>
      </c>
      <c r="C1419" s="2" t="s">
        <v>5527</v>
      </c>
      <c r="D1419" s="21">
        <v>4500</v>
      </c>
      <c r="E1419" s="4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7">
        <f t="shared" si="132"/>
        <v>1.2222222222222223</v>
      </c>
      <c r="P1419" s="5">
        <f t="shared" si="133"/>
        <v>27</v>
      </c>
      <c r="Q1419" t="str">
        <f t="shared" si="134"/>
        <v>publishing</v>
      </c>
      <c r="R1419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64" x14ac:dyDescent="0.2">
      <c r="A1420">
        <v>1418</v>
      </c>
      <c r="B1420" s="2" t="s">
        <v>1419</v>
      </c>
      <c r="C1420" s="2" t="s">
        <v>5528</v>
      </c>
      <c r="D1420" s="21">
        <v>3000</v>
      </c>
      <c r="E1420" s="4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7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48" x14ac:dyDescent="0.2">
      <c r="A1421">
        <v>1419</v>
      </c>
      <c r="B1421" s="2" t="s">
        <v>1420</v>
      </c>
      <c r="C1421" s="2" t="s">
        <v>5529</v>
      </c>
      <c r="D1421" s="21">
        <v>6300</v>
      </c>
      <c r="E1421" s="4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7">
        <f t="shared" si="132"/>
        <v>7.0634920634920633</v>
      </c>
      <c r="P1421" s="5">
        <f t="shared" si="133"/>
        <v>44</v>
      </c>
      <c r="Q1421" t="str">
        <f t="shared" si="134"/>
        <v>publishing</v>
      </c>
      <c r="R1421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16" x14ac:dyDescent="0.2">
      <c r="A1422">
        <v>1420</v>
      </c>
      <c r="B1422" s="2" t="s">
        <v>1421</v>
      </c>
      <c r="C1422" s="2" t="s">
        <v>5530</v>
      </c>
      <c r="D1422" s="21">
        <v>110</v>
      </c>
      <c r="E1422" s="4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7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48" x14ac:dyDescent="0.2">
      <c r="A1423">
        <v>1421</v>
      </c>
      <c r="B1423" s="2" t="s">
        <v>1422</v>
      </c>
      <c r="C1423" s="2" t="s">
        <v>5531</v>
      </c>
      <c r="D1423" s="21">
        <v>200000</v>
      </c>
      <c r="E1423" s="4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7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48" x14ac:dyDescent="0.2">
      <c r="A1424">
        <v>1422</v>
      </c>
      <c r="B1424" s="2" t="s">
        <v>1423</v>
      </c>
      <c r="C1424" s="2" t="s">
        <v>5532</v>
      </c>
      <c r="D1424" s="21">
        <v>25000</v>
      </c>
      <c r="E1424" s="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7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48" x14ac:dyDescent="0.2">
      <c r="A1425">
        <v>1423</v>
      </c>
      <c r="B1425" s="2" t="s">
        <v>1424</v>
      </c>
      <c r="C1425" s="2" t="s">
        <v>5533</v>
      </c>
      <c r="D1425" s="21">
        <v>30000</v>
      </c>
      <c r="E1425" s="4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7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48" x14ac:dyDescent="0.2">
      <c r="A1426">
        <v>1424</v>
      </c>
      <c r="B1426" s="2" t="s">
        <v>1425</v>
      </c>
      <c r="C1426" s="2" t="s">
        <v>5534</v>
      </c>
      <c r="D1426" s="21">
        <v>7500</v>
      </c>
      <c r="E1426" s="4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7">
        <f t="shared" si="132"/>
        <v>20.36</v>
      </c>
      <c r="P1426" s="5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48" x14ac:dyDescent="0.2">
      <c r="A1427">
        <v>1425</v>
      </c>
      <c r="B1427" s="2" t="s">
        <v>1426</v>
      </c>
      <c r="C1427" s="2" t="s">
        <v>5535</v>
      </c>
      <c r="D1427" s="21">
        <v>13000</v>
      </c>
      <c r="E1427" s="4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7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48" x14ac:dyDescent="0.2">
      <c r="A1428">
        <v>1426</v>
      </c>
      <c r="B1428" s="2" t="s">
        <v>1427</v>
      </c>
      <c r="C1428" s="2" t="s">
        <v>5536</v>
      </c>
      <c r="D1428" s="21">
        <v>1000</v>
      </c>
      <c r="E1428" s="4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7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48" x14ac:dyDescent="0.2">
      <c r="A1429">
        <v>1427</v>
      </c>
      <c r="B1429" s="2" t="s">
        <v>1428</v>
      </c>
      <c r="C1429" s="2" t="s">
        <v>5537</v>
      </c>
      <c r="D1429" s="21">
        <v>5000</v>
      </c>
      <c r="E1429" s="4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7">
        <f t="shared" si="132"/>
        <v>8.3800000000000008</v>
      </c>
      <c r="P1429" s="5">
        <f t="shared" si="133"/>
        <v>104</v>
      </c>
      <c r="Q1429" t="str">
        <f t="shared" si="134"/>
        <v>publishing</v>
      </c>
      <c r="R1429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48" x14ac:dyDescent="0.2">
      <c r="A1430">
        <v>1428</v>
      </c>
      <c r="B1430" s="2" t="s">
        <v>1429</v>
      </c>
      <c r="C1430" s="2" t="s">
        <v>5538</v>
      </c>
      <c r="D1430" s="21">
        <v>1000</v>
      </c>
      <c r="E1430" s="4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7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32" x14ac:dyDescent="0.2">
      <c r="A1431">
        <v>1429</v>
      </c>
      <c r="B1431" s="2" t="s">
        <v>1430</v>
      </c>
      <c r="C1431" s="2" t="s">
        <v>5539</v>
      </c>
      <c r="D1431" s="21">
        <v>10000</v>
      </c>
      <c r="E1431" s="4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7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48" x14ac:dyDescent="0.2">
      <c r="A1432">
        <v>1430</v>
      </c>
      <c r="B1432" s="2" t="s">
        <v>1431</v>
      </c>
      <c r="C1432" s="2" t="s">
        <v>5540</v>
      </c>
      <c r="D1432" s="21">
        <v>5000</v>
      </c>
      <c r="E1432" s="4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7">
        <f t="shared" si="132"/>
        <v>8.06</v>
      </c>
      <c r="P1432" s="5">
        <f t="shared" si="133"/>
        <v>80</v>
      </c>
      <c r="Q1432" t="str">
        <f t="shared" si="134"/>
        <v>publishing</v>
      </c>
      <c r="R1432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48" x14ac:dyDescent="0.2">
      <c r="A1433">
        <v>1431</v>
      </c>
      <c r="B1433" s="2" t="s">
        <v>1432</v>
      </c>
      <c r="C1433" s="2" t="s">
        <v>5541</v>
      </c>
      <c r="D1433" s="21">
        <v>17000</v>
      </c>
      <c r="E1433" s="4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7">
        <f t="shared" si="132"/>
        <v>31.94705882352941</v>
      </c>
      <c r="P1433" s="5">
        <f t="shared" si="133"/>
        <v>115</v>
      </c>
      <c r="Q1433" t="str">
        <f t="shared" si="134"/>
        <v>publishing</v>
      </c>
      <c r="R1433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48" x14ac:dyDescent="0.2">
      <c r="A1434">
        <v>1432</v>
      </c>
      <c r="B1434" s="2" t="s">
        <v>1433</v>
      </c>
      <c r="C1434" s="2" t="s">
        <v>5542</v>
      </c>
      <c r="D1434" s="21">
        <v>40000</v>
      </c>
      <c r="E1434" s="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7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48" x14ac:dyDescent="0.2">
      <c r="A1435">
        <v>1433</v>
      </c>
      <c r="B1435" s="2" t="s">
        <v>1434</v>
      </c>
      <c r="C1435" s="2" t="s">
        <v>5543</v>
      </c>
      <c r="D1435" s="21">
        <v>12000</v>
      </c>
      <c r="E1435" s="4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7">
        <f t="shared" si="132"/>
        <v>6.708333333333333</v>
      </c>
      <c r="P1435" s="5">
        <f t="shared" si="133"/>
        <v>80</v>
      </c>
      <c r="Q1435" t="str">
        <f t="shared" si="134"/>
        <v>publishing</v>
      </c>
      <c r="R1435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48" x14ac:dyDescent="0.2">
      <c r="A1436">
        <v>1434</v>
      </c>
      <c r="B1436" s="2" t="s">
        <v>1435</v>
      </c>
      <c r="C1436" s="2" t="s">
        <v>5544</v>
      </c>
      <c r="D1436" s="21">
        <v>82000</v>
      </c>
      <c r="E1436" s="4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7">
        <f t="shared" si="132"/>
        <v>9.9878048780487809</v>
      </c>
      <c r="P1436" s="5">
        <f t="shared" si="133"/>
        <v>744</v>
      </c>
      <c r="Q1436" t="str">
        <f t="shared" si="134"/>
        <v>publishing</v>
      </c>
      <c r="R1436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32" x14ac:dyDescent="0.2">
      <c r="A1437">
        <v>1435</v>
      </c>
      <c r="B1437" s="2" t="s">
        <v>1436</v>
      </c>
      <c r="C1437" s="2" t="s">
        <v>5545</v>
      </c>
      <c r="D1437" s="21">
        <v>15000</v>
      </c>
      <c r="E1437" s="4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7">
        <f t="shared" si="132"/>
        <v>0.1</v>
      </c>
      <c r="P1437" s="5">
        <f t="shared" si="133"/>
        <v>7</v>
      </c>
      <c r="Q1437" t="str">
        <f t="shared" si="134"/>
        <v>publishing</v>
      </c>
      <c r="R1437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48" x14ac:dyDescent="0.2">
      <c r="A1438">
        <v>1436</v>
      </c>
      <c r="B1438" s="2" t="s">
        <v>1437</v>
      </c>
      <c r="C1438" s="2" t="s">
        <v>5546</v>
      </c>
      <c r="D1438" s="21">
        <v>10000</v>
      </c>
      <c r="E1438" s="4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7">
        <f t="shared" si="132"/>
        <v>0.77</v>
      </c>
      <c r="P1438" s="5">
        <f t="shared" si="133"/>
        <v>38</v>
      </c>
      <c r="Q1438" t="str">
        <f t="shared" si="134"/>
        <v>publishing</v>
      </c>
      <c r="R1438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48" x14ac:dyDescent="0.2">
      <c r="A1439">
        <v>1437</v>
      </c>
      <c r="B1439" s="2" t="s">
        <v>1438</v>
      </c>
      <c r="C1439" s="2" t="s">
        <v>5547</v>
      </c>
      <c r="D1439" s="21">
        <v>3000</v>
      </c>
      <c r="E1439" s="4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7">
        <f t="shared" si="132"/>
        <v>26.900000000000002</v>
      </c>
      <c r="P1439" s="5">
        <f t="shared" si="133"/>
        <v>36</v>
      </c>
      <c r="Q1439" t="str">
        <f t="shared" si="134"/>
        <v>publishing</v>
      </c>
      <c r="R1439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48" x14ac:dyDescent="0.2">
      <c r="A1440">
        <v>1438</v>
      </c>
      <c r="B1440" s="2" t="s">
        <v>1439</v>
      </c>
      <c r="C1440" s="2" t="s">
        <v>5548</v>
      </c>
      <c r="D1440" s="21">
        <v>20000</v>
      </c>
      <c r="E1440" s="4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7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48" x14ac:dyDescent="0.2">
      <c r="A1441">
        <v>1439</v>
      </c>
      <c r="B1441" s="2" t="s">
        <v>1440</v>
      </c>
      <c r="C1441" s="2" t="s">
        <v>5549</v>
      </c>
      <c r="D1441" s="21">
        <v>2725</v>
      </c>
      <c r="E1441" s="4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7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48" x14ac:dyDescent="0.2">
      <c r="A1442">
        <v>1440</v>
      </c>
      <c r="B1442" s="2" t="s">
        <v>1441</v>
      </c>
      <c r="C1442" s="2" t="s">
        <v>5550</v>
      </c>
      <c r="D1442" s="21">
        <v>13000</v>
      </c>
      <c r="E1442" s="4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7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48" x14ac:dyDescent="0.2">
      <c r="A1443">
        <v>1441</v>
      </c>
      <c r="B1443" s="2" t="s">
        <v>1442</v>
      </c>
      <c r="C1443" s="2" t="s">
        <v>5551</v>
      </c>
      <c r="D1443" s="21">
        <v>180000</v>
      </c>
      <c r="E1443" s="4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7">
        <f t="shared" si="132"/>
        <v>1.1222222222222222</v>
      </c>
      <c r="P1443" s="5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48" x14ac:dyDescent="0.2">
      <c r="A1444">
        <v>1442</v>
      </c>
      <c r="B1444" s="2" t="s">
        <v>1443</v>
      </c>
      <c r="C1444" s="2" t="s">
        <v>5552</v>
      </c>
      <c r="D1444" s="21">
        <v>1500</v>
      </c>
      <c r="E1444" s="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7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48" x14ac:dyDescent="0.2">
      <c r="A1445">
        <v>1443</v>
      </c>
      <c r="B1445" s="2" t="s">
        <v>1444</v>
      </c>
      <c r="C1445" s="2" t="s">
        <v>5553</v>
      </c>
      <c r="D1445" s="21">
        <v>13000</v>
      </c>
      <c r="E1445" s="4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7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32" x14ac:dyDescent="0.2">
      <c r="A1446">
        <v>1444</v>
      </c>
      <c r="B1446" s="2" t="s">
        <v>1445</v>
      </c>
      <c r="C1446" s="2" t="s">
        <v>5554</v>
      </c>
      <c r="D1446" s="21">
        <v>4950</v>
      </c>
      <c r="E1446" s="4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7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48" x14ac:dyDescent="0.2">
      <c r="A1447">
        <v>1445</v>
      </c>
      <c r="B1447" s="2" t="s">
        <v>1446</v>
      </c>
      <c r="C1447" s="2" t="s">
        <v>5555</v>
      </c>
      <c r="D1447" s="21">
        <v>130000</v>
      </c>
      <c r="E1447" s="4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7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48" x14ac:dyDescent="0.2">
      <c r="A1448">
        <v>1446</v>
      </c>
      <c r="B1448" s="2" t="s">
        <v>1447</v>
      </c>
      <c r="C1448" s="2" t="s">
        <v>5556</v>
      </c>
      <c r="D1448" s="21">
        <v>900</v>
      </c>
      <c r="E1448" s="4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7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32" x14ac:dyDescent="0.2">
      <c r="A1449">
        <v>1447</v>
      </c>
      <c r="B1449" s="2" t="s">
        <v>1448</v>
      </c>
      <c r="C1449" s="2" t="s">
        <v>5557</v>
      </c>
      <c r="D1449" s="21">
        <v>500000</v>
      </c>
      <c r="E1449" s="4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7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48" x14ac:dyDescent="0.2">
      <c r="A1450">
        <v>1448</v>
      </c>
      <c r="B1450" s="2" t="s">
        <v>1449</v>
      </c>
      <c r="C1450" s="2" t="s">
        <v>5558</v>
      </c>
      <c r="D1450" s="21">
        <v>200000</v>
      </c>
      <c r="E1450" s="4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7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48" x14ac:dyDescent="0.2">
      <c r="A1451">
        <v>1449</v>
      </c>
      <c r="B1451" s="2" t="s">
        <v>1450</v>
      </c>
      <c r="C1451" s="2" t="s">
        <v>5559</v>
      </c>
      <c r="D1451" s="21">
        <v>8888</v>
      </c>
      <c r="E1451" s="4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7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48" x14ac:dyDescent="0.2">
      <c r="A1452">
        <v>1450</v>
      </c>
      <c r="B1452" s="2" t="s">
        <v>1451</v>
      </c>
      <c r="C1452" s="2" t="s">
        <v>5560</v>
      </c>
      <c r="D1452" s="21">
        <v>100000</v>
      </c>
      <c r="E1452" s="4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7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32" x14ac:dyDescent="0.2">
      <c r="A1453">
        <v>1451</v>
      </c>
      <c r="B1453" s="2" t="s">
        <v>1452</v>
      </c>
      <c r="C1453" s="2" t="s">
        <v>5561</v>
      </c>
      <c r="D1453" s="21">
        <v>18950</v>
      </c>
      <c r="E1453" s="4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7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32" x14ac:dyDescent="0.2">
      <c r="A1454">
        <v>1452</v>
      </c>
      <c r="B1454" s="2" t="s">
        <v>1453</v>
      </c>
      <c r="C1454" s="2" t="s">
        <v>5562</v>
      </c>
      <c r="D1454" s="21">
        <v>14000</v>
      </c>
      <c r="E1454" s="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7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48" x14ac:dyDescent="0.2">
      <c r="A1455">
        <v>1453</v>
      </c>
      <c r="B1455" s="2" t="s">
        <v>1454</v>
      </c>
      <c r="C1455" s="2" t="s">
        <v>5563</v>
      </c>
      <c r="D1455" s="21">
        <v>25000</v>
      </c>
      <c r="E1455" s="4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7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48" x14ac:dyDescent="0.2">
      <c r="A1456">
        <v>1454</v>
      </c>
      <c r="B1456" s="2" t="s">
        <v>1455</v>
      </c>
      <c r="C1456" s="2" t="s">
        <v>5564</v>
      </c>
      <c r="D1456" s="21">
        <v>1750</v>
      </c>
      <c r="E1456" s="4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7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48" x14ac:dyDescent="0.2">
      <c r="A1457">
        <v>1455</v>
      </c>
      <c r="B1457" s="2" t="s">
        <v>1456</v>
      </c>
      <c r="C1457" s="2" t="s">
        <v>5565</v>
      </c>
      <c r="D1457" s="21">
        <v>15000</v>
      </c>
      <c r="E1457" s="4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7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ht="16" x14ac:dyDescent="0.2">
      <c r="A1458">
        <v>1456</v>
      </c>
      <c r="B1458" s="2" t="s">
        <v>1457</v>
      </c>
      <c r="C1458" s="2" t="s">
        <v>5566</v>
      </c>
      <c r="D1458" s="21">
        <v>5000</v>
      </c>
      <c r="E1458" s="4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7">
        <f t="shared" si="132"/>
        <v>2.9000000000000004</v>
      </c>
      <c r="P1458" s="5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32" x14ac:dyDescent="0.2">
      <c r="A1459">
        <v>1457</v>
      </c>
      <c r="B1459" s="2" t="s">
        <v>1458</v>
      </c>
      <c r="C1459" s="2" t="s">
        <v>5567</v>
      </c>
      <c r="D1459" s="21">
        <v>6000</v>
      </c>
      <c r="E1459" s="4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7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48" x14ac:dyDescent="0.2">
      <c r="A1460">
        <v>1458</v>
      </c>
      <c r="B1460" s="2" t="s">
        <v>1459</v>
      </c>
      <c r="C1460" s="2" t="s">
        <v>5568</v>
      </c>
      <c r="D1460" s="21">
        <v>5000</v>
      </c>
      <c r="E1460" s="4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7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48" x14ac:dyDescent="0.2">
      <c r="A1461">
        <v>1459</v>
      </c>
      <c r="B1461" s="2" t="s">
        <v>1460</v>
      </c>
      <c r="C1461" s="2" t="s">
        <v>5569</v>
      </c>
      <c r="D1461" s="21">
        <v>37000</v>
      </c>
      <c r="E1461" s="4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7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48" x14ac:dyDescent="0.2">
      <c r="A1462">
        <v>1460</v>
      </c>
      <c r="B1462" s="2" t="s">
        <v>1461</v>
      </c>
      <c r="C1462" s="2" t="s">
        <v>5570</v>
      </c>
      <c r="D1462" s="21">
        <v>25000000</v>
      </c>
      <c r="E1462" s="4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7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32" x14ac:dyDescent="0.2">
      <c r="A1463">
        <v>1461</v>
      </c>
      <c r="B1463" s="2" t="s">
        <v>1462</v>
      </c>
      <c r="C1463" s="2" t="s">
        <v>5571</v>
      </c>
      <c r="D1463" s="21">
        <v>15000</v>
      </c>
      <c r="E1463" s="4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7">
        <f t="shared" si="132"/>
        <v>101.24459999999999</v>
      </c>
      <c r="P1463" s="5">
        <f t="shared" si="133"/>
        <v>44</v>
      </c>
      <c r="Q1463" t="str">
        <f t="shared" si="134"/>
        <v>publishing</v>
      </c>
      <c r="R1463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32" x14ac:dyDescent="0.2">
      <c r="A1464">
        <v>1462</v>
      </c>
      <c r="B1464" s="2" t="s">
        <v>1463</v>
      </c>
      <c r="C1464" s="2" t="s">
        <v>5572</v>
      </c>
      <c r="D1464" s="21">
        <v>4000</v>
      </c>
      <c r="E1464" s="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7">
        <f t="shared" si="132"/>
        <v>108.5175</v>
      </c>
      <c r="P1464" s="5">
        <f t="shared" si="133"/>
        <v>28</v>
      </c>
      <c r="Q1464" t="str">
        <f t="shared" si="134"/>
        <v>publishing</v>
      </c>
      <c r="R1464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48" x14ac:dyDescent="0.2">
      <c r="A1465">
        <v>1463</v>
      </c>
      <c r="B1465" s="2" t="s">
        <v>1464</v>
      </c>
      <c r="C1465" s="2" t="s">
        <v>5573</v>
      </c>
      <c r="D1465" s="21">
        <v>600</v>
      </c>
      <c r="E1465" s="4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7">
        <f t="shared" si="132"/>
        <v>147.66666666666666</v>
      </c>
      <c r="P1465" s="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ht="16" x14ac:dyDescent="0.2">
      <c r="A1466">
        <v>1464</v>
      </c>
      <c r="B1466" s="2" t="s">
        <v>1465</v>
      </c>
      <c r="C1466" s="2" t="s">
        <v>5574</v>
      </c>
      <c r="D1466" s="21">
        <v>5000</v>
      </c>
      <c r="E1466" s="4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7">
        <f t="shared" si="132"/>
        <v>163.19999999999999</v>
      </c>
      <c r="P1466" s="5">
        <f t="shared" si="133"/>
        <v>34</v>
      </c>
      <c r="Q1466" t="str">
        <f t="shared" si="134"/>
        <v>publishing</v>
      </c>
      <c r="R1466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48" x14ac:dyDescent="0.2">
      <c r="A1467">
        <v>1465</v>
      </c>
      <c r="B1467" s="2" t="s">
        <v>1466</v>
      </c>
      <c r="C1467" s="2" t="s">
        <v>5575</v>
      </c>
      <c r="D1467" s="21">
        <v>30000</v>
      </c>
      <c r="E1467" s="4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7">
        <f t="shared" si="132"/>
        <v>456.41449999999998</v>
      </c>
      <c r="P1467" s="5">
        <f t="shared" si="133"/>
        <v>52</v>
      </c>
      <c r="Q1467" t="str">
        <f t="shared" si="134"/>
        <v>publishing</v>
      </c>
      <c r="R1467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48" x14ac:dyDescent="0.2">
      <c r="A1468">
        <v>1466</v>
      </c>
      <c r="B1468" s="2" t="s">
        <v>1467</v>
      </c>
      <c r="C1468" s="2" t="s">
        <v>5576</v>
      </c>
      <c r="D1468" s="21">
        <v>16000</v>
      </c>
      <c r="E1468" s="4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7">
        <f t="shared" si="132"/>
        <v>107.87731249999999</v>
      </c>
      <c r="P1468" s="5">
        <f t="shared" si="133"/>
        <v>69</v>
      </c>
      <c r="Q1468" t="str">
        <f t="shared" si="134"/>
        <v>publishing</v>
      </c>
      <c r="R1468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32" x14ac:dyDescent="0.2">
      <c r="A1469">
        <v>1467</v>
      </c>
      <c r="B1469" s="2" t="s">
        <v>1468</v>
      </c>
      <c r="C1469" s="2" t="s">
        <v>5577</v>
      </c>
      <c r="D1469" s="21">
        <v>40000</v>
      </c>
      <c r="E1469" s="4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7">
        <f t="shared" si="132"/>
        <v>115.08</v>
      </c>
      <c r="P1469" s="5">
        <f t="shared" si="133"/>
        <v>76</v>
      </c>
      <c r="Q1469" t="str">
        <f t="shared" si="134"/>
        <v>publishing</v>
      </c>
      <c r="R1469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48" x14ac:dyDescent="0.2">
      <c r="A1470">
        <v>1468</v>
      </c>
      <c r="B1470" s="2" t="s">
        <v>1469</v>
      </c>
      <c r="C1470" s="2" t="s">
        <v>5578</v>
      </c>
      <c r="D1470" s="21">
        <v>9500</v>
      </c>
      <c r="E1470" s="4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7">
        <f t="shared" si="132"/>
        <v>102.36842105263158</v>
      </c>
      <c r="P1470" s="5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32" x14ac:dyDescent="0.2">
      <c r="A1471">
        <v>1469</v>
      </c>
      <c r="B1471" s="2" t="s">
        <v>1470</v>
      </c>
      <c r="C1471" s="2" t="s">
        <v>5579</v>
      </c>
      <c r="D1471" s="21">
        <v>44250</v>
      </c>
      <c r="E1471" s="4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7">
        <f t="shared" si="132"/>
        <v>108.42485875706214</v>
      </c>
      <c r="P1471" s="5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48" x14ac:dyDescent="0.2">
      <c r="A1472">
        <v>1470</v>
      </c>
      <c r="B1472" s="2" t="s">
        <v>1471</v>
      </c>
      <c r="C1472" s="2" t="s">
        <v>5580</v>
      </c>
      <c r="D1472" s="21">
        <v>1500</v>
      </c>
      <c r="E1472" s="4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7">
        <f t="shared" si="132"/>
        <v>125.13333333333334</v>
      </c>
      <c r="P1472" s="5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48" x14ac:dyDescent="0.2">
      <c r="A1473">
        <v>1471</v>
      </c>
      <c r="B1473" s="2" t="s">
        <v>1472</v>
      </c>
      <c r="C1473" s="2" t="s">
        <v>5581</v>
      </c>
      <c r="D1473" s="21">
        <v>32000</v>
      </c>
      <c r="E1473" s="4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7">
        <f t="shared" si="132"/>
        <v>103.840625</v>
      </c>
      <c r="P1473" s="5">
        <f t="shared" si="133"/>
        <v>96</v>
      </c>
      <c r="Q1473" t="str">
        <f t="shared" si="134"/>
        <v>publishing</v>
      </c>
      <c r="R1473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48" x14ac:dyDescent="0.2">
      <c r="A1474">
        <v>1472</v>
      </c>
      <c r="B1474" s="2" t="s">
        <v>1473</v>
      </c>
      <c r="C1474" s="2" t="s">
        <v>5582</v>
      </c>
      <c r="D1474" s="21">
        <v>25000</v>
      </c>
      <c r="E1474" s="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7">
        <f t="shared" si="132"/>
        <v>138.70400000000001</v>
      </c>
      <c r="P1474" s="5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ht="16" x14ac:dyDescent="0.2">
      <c r="A1475">
        <v>1473</v>
      </c>
      <c r="B1475" s="2" t="s">
        <v>1474</v>
      </c>
      <c r="C1475" s="2" t="s">
        <v>5583</v>
      </c>
      <c r="D1475" s="21">
        <v>1500</v>
      </c>
      <c r="E1475" s="4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7">
        <f t="shared" ref="O1475:O1538" si="138">(E1475/D1475)*100</f>
        <v>120.51600000000001</v>
      </c>
      <c r="P1475" s="5">
        <f t="shared" ref="P1475:P1538" si="139">IF(E1475, QUOTIENT(E1475,L1475),0)</f>
        <v>38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RIGHT(N1475,LEN(N1475)-FIND("/",N1475,1))</f>
        <v>radio &amp; podcasts</v>
      </c>
      <c r="S1475" s="15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2" t="s">
        <v>1475</v>
      </c>
      <c r="C1476" s="2" t="s">
        <v>5584</v>
      </c>
      <c r="D1476" s="21">
        <v>3000</v>
      </c>
      <c r="E1476" s="4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7">
        <f t="shared" si="138"/>
        <v>112.26666666666667</v>
      </c>
      <c r="P1476" s="5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48" x14ac:dyDescent="0.2">
      <c r="A1477">
        <v>1475</v>
      </c>
      <c r="B1477" s="2" t="s">
        <v>1476</v>
      </c>
      <c r="C1477" s="2" t="s">
        <v>5585</v>
      </c>
      <c r="D1477" s="21">
        <v>15000</v>
      </c>
      <c r="E1477" s="4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7">
        <f t="shared" si="138"/>
        <v>188.66966666666667</v>
      </c>
      <c r="P1477" s="5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32" x14ac:dyDescent="0.2">
      <c r="A1478">
        <v>1476</v>
      </c>
      <c r="B1478" s="2" t="s">
        <v>1477</v>
      </c>
      <c r="C1478" s="2" t="s">
        <v>5586</v>
      </c>
      <c r="D1478" s="21">
        <v>6000</v>
      </c>
      <c r="E1478" s="4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7">
        <f t="shared" si="138"/>
        <v>661.55466666666666</v>
      </c>
      <c r="P1478" s="5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48" x14ac:dyDescent="0.2">
      <c r="A1479">
        <v>1477</v>
      </c>
      <c r="B1479" s="2" t="s">
        <v>1478</v>
      </c>
      <c r="C1479" s="2" t="s">
        <v>5587</v>
      </c>
      <c r="D1479" s="21">
        <v>30000</v>
      </c>
      <c r="E1479" s="4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7">
        <f t="shared" si="138"/>
        <v>111.31</v>
      </c>
      <c r="P1479" s="5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48" x14ac:dyDescent="0.2">
      <c r="A1480">
        <v>1478</v>
      </c>
      <c r="B1480" s="2" t="s">
        <v>1479</v>
      </c>
      <c r="C1480" s="2" t="s">
        <v>5588</v>
      </c>
      <c r="D1480" s="21">
        <v>50000</v>
      </c>
      <c r="E1480" s="4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7">
        <f t="shared" si="138"/>
        <v>1181.6142199999999</v>
      </c>
      <c r="P1480" s="5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48" x14ac:dyDescent="0.2">
      <c r="A1481">
        <v>1479</v>
      </c>
      <c r="B1481" s="2" t="s">
        <v>1480</v>
      </c>
      <c r="C1481" s="2" t="s">
        <v>5589</v>
      </c>
      <c r="D1481" s="21">
        <v>1600</v>
      </c>
      <c r="E1481" s="4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7">
        <f t="shared" si="138"/>
        <v>137.375</v>
      </c>
      <c r="P1481" s="5">
        <f t="shared" si="139"/>
        <v>30</v>
      </c>
      <c r="Q1481" t="str">
        <f t="shared" si="140"/>
        <v>publishing</v>
      </c>
      <c r="R1481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48" x14ac:dyDescent="0.2">
      <c r="A1482">
        <v>1480</v>
      </c>
      <c r="B1482" s="2" t="s">
        <v>1481</v>
      </c>
      <c r="C1482" s="2" t="s">
        <v>5590</v>
      </c>
      <c r="D1482" s="21">
        <v>50000</v>
      </c>
      <c r="E1482" s="4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7">
        <f t="shared" si="138"/>
        <v>117.04040000000001</v>
      </c>
      <c r="P1482" s="5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48" x14ac:dyDescent="0.2">
      <c r="A1483">
        <v>1481</v>
      </c>
      <c r="B1483" s="2" t="s">
        <v>1482</v>
      </c>
      <c r="C1483" s="2" t="s">
        <v>5591</v>
      </c>
      <c r="D1483" s="21">
        <v>5000</v>
      </c>
      <c r="E1483" s="4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7">
        <f t="shared" si="138"/>
        <v>2.1</v>
      </c>
      <c r="P1483" s="5">
        <f t="shared" si="139"/>
        <v>17</v>
      </c>
      <c r="Q1483" t="str">
        <f t="shared" si="140"/>
        <v>publishing</v>
      </c>
      <c r="R1483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8" x14ac:dyDescent="0.2">
      <c r="A1484">
        <v>1482</v>
      </c>
      <c r="B1484" s="2" t="s">
        <v>1483</v>
      </c>
      <c r="C1484" s="2" t="s">
        <v>5592</v>
      </c>
      <c r="D1484" s="21">
        <v>5000</v>
      </c>
      <c r="E1484" s="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7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48" x14ac:dyDescent="0.2">
      <c r="A1485">
        <v>1483</v>
      </c>
      <c r="B1485" s="2" t="s">
        <v>1484</v>
      </c>
      <c r="C1485" s="2" t="s">
        <v>5593</v>
      </c>
      <c r="D1485" s="21">
        <v>7000</v>
      </c>
      <c r="E1485" s="4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7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ht="16" x14ac:dyDescent="0.2">
      <c r="A1486">
        <v>1484</v>
      </c>
      <c r="B1486" s="2" t="s">
        <v>1485</v>
      </c>
      <c r="C1486" s="2" t="s">
        <v>5594</v>
      </c>
      <c r="D1486" s="21">
        <v>2000</v>
      </c>
      <c r="E1486" s="4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7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48" x14ac:dyDescent="0.2">
      <c r="A1487">
        <v>1485</v>
      </c>
      <c r="B1487" s="2" t="s">
        <v>1486</v>
      </c>
      <c r="C1487" s="2" t="s">
        <v>5595</v>
      </c>
      <c r="D1487" s="21">
        <v>6700</v>
      </c>
      <c r="E1487" s="4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7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48" x14ac:dyDescent="0.2">
      <c r="A1488">
        <v>1486</v>
      </c>
      <c r="B1488" s="2" t="s">
        <v>1487</v>
      </c>
      <c r="C1488" s="2" t="s">
        <v>5596</v>
      </c>
      <c r="D1488" s="21">
        <v>20000</v>
      </c>
      <c r="E1488" s="4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7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48" x14ac:dyDescent="0.2">
      <c r="A1489">
        <v>1487</v>
      </c>
      <c r="B1489" s="2" t="s">
        <v>1488</v>
      </c>
      <c r="C1489" s="2" t="s">
        <v>5597</v>
      </c>
      <c r="D1489" s="21">
        <v>10000</v>
      </c>
      <c r="E1489" s="4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7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48" x14ac:dyDescent="0.2">
      <c r="A1490">
        <v>1488</v>
      </c>
      <c r="B1490" s="2" t="s">
        <v>1489</v>
      </c>
      <c r="C1490" s="2" t="s">
        <v>5598</v>
      </c>
      <c r="D1490" s="21">
        <v>15000</v>
      </c>
      <c r="E1490" s="4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7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48" x14ac:dyDescent="0.2">
      <c r="A1491">
        <v>1489</v>
      </c>
      <c r="B1491" s="2" t="s">
        <v>1490</v>
      </c>
      <c r="C1491" s="2" t="s">
        <v>5599</v>
      </c>
      <c r="D1491" s="21">
        <v>5000</v>
      </c>
      <c r="E1491" s="4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7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48" x14ac:dyDescent="0.2">
      <c r="A1492">
        <v>1490</v>
      </c>
      <c r="B1492" s="2" t="s">
        <v>1491</v>
      </c>
      <c r="C1492" s="2" t="s">
        <v>5600</v>
      </c>
      <c r="D1492" s="21">
        <v>2900</v>
      </c>
      <c r="E1492" s="4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7">
        <f t="shared" si="138"/>
        <v>30.862068965517242</v>
      </c>
      <c r="P1492" s="5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32" x14ac:dyDescent="0.2">
      <c r="A1493">
        <v>1491</v>
      </c>
      <c r="B1493" s="2" t="s">
        <v>1492</v>
      </c>
      <c r="C1493" s="2" t="s">
        <v>5601</v>
      </c>
      <c r="D1493" s="21">
        <v>1200</v>
      </c>
      <c r="E1493" s="4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7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48" x14ac:dyDescent="0.2">
      <c r="A1494">
        <v>1492</v>
      </c>
      <c r="B1494" s="2" t="s">
        <v>1493</v>
      </c>
      <c r="C1494" s="2" t="s">
        <v>5602</v>
      </c>
      <c r="D1494" s="21">
        <v>4000</v>
      </c>
      <c r="E1494" s="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7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32" x14ac:dyDescent="0.2">
      <c r="A1495">
        <v>1493</v>
      </c>
      <c r="B1495" s="2" t="s">
        <v>1494</v>
      </c>
      <c r="C1495" s="2" t="s">
        <v>5603</v>
      </c>
      <c r="D1495" s="21">
        <v>2400</v>
      </c>
      <c r="E1495" s="4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7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48" x14ac:dyDescent="0.2">
      <c r="A1496">
        <v>1494</v>
      </c>
      <c r="B1496" s="2" t="s">
        <v>1495</v>
      </c>
      <c r="C1496" s="2" t="s">
        <v>5604</v>
      </c>
      <c r="D1496" s="21">
        <v>5000</v>
      </c>
      <c r="E1496" s="4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7">
        <f t="shared" si="138"/>
        <v>8.9</v>
      </c>
      <c r="P1496" s="5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32" x14ac:dyDescent="0.2">
      <c r="A1497">
        <v>1495</v>
      </c>
      <c r="B1497" s="2" t="s">
        <v>1496</v>
      </c>
      <c r="C1497" s="2" t="s">
        <v>5605</v>
      </c>
      <c r="D1497" s="21">
        <v>2000</v>
      </c>
      <c r="E1497" s="4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7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48" x14ac:dyDescent="0.2">
      <c r="A1498">
        <v>1496</v>
      </c>
      <c r="B1498" s="2" t="s">
        <v>1497</v>
      </c>
      <c r="C1498" s="2" t="s">
        <v>5606</v>
      </c>
      <c r="D1498" s="21">
        <v>1500</v>
      </c>
      <c r="E1498" s="4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7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48" x14ac:dyDescent="0.2">
      <c r="A1499">
        <v>1497</v>
      </c>
      <c r="B1499" s="2" t="s">
        <v>1498</v>
      </c>
      <c r="C1499" s="2" t="s">
        <v>5607</v>
      </c>
      <c r="D1499" s="21">
        <v>15000</v>
      </c>
      <c r="E1499" s="4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7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48" x14ac:dyDescent="0.2">
      <c r="A1500">
        <v>1498</v>
      </c>
      <c r="B1500" s="2" t="s">
        <v>1499</v>
      </c>
      <c r="C1500" s="2" t="s">
        <v>5608</v>
      </c>
      <c r="D1500" s="21">
        <v>3000</v>
      </c>
      <c r="E1500" s="4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7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48" x14ac:dyDescent="0.2">
      <c r="A1501">
        <v>1499</v>
      </c>
      <c r="B1501" s="2" t="s">
        <v>1500</v>
      </c>
      <c r="C1501" s="2" t="s">
        <v>5609</v>
      </c>
      <c r="D1501" s="21">
        <v>2000</v>
      </c>
      <c r="E1501" s="4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7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48" x14ac:dyDescent="0.2">
      <c r="A1502">
        <v>1500</v>
      </c>
      <c r="B1502" s="2" t="s">
        <v>1501</v>
      </c>
      <c r="C1502" s="2" t="s">
        <v>5610</v>
      </c>
      <c r="D1502" s="21">
        <v>2800</v>
      </c>
      <c r="E1502" s="4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7">
        <f t="shared" si="138"/>
        <v>25.035714285714285</v>
      </c>
      <c r="P1502" s="5">
        <f t="shared" si="139"/>
        <v>46</v>
      </c>
      <c r="Q1502" t="str">
        <f t="shared" si="140"/>
        <v>publishing</v>
      </c>
      <c r="R1502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32" x14ac:dyDescent="0.2">
      <c r="A1503">
        <v>1501</v>
      </c>
      <c r="B1503" s="2" t="s">
        <v>1502</v>
      </c>
      <c r="C1503" s="2" t="s">
        <v>5611</v>
      </c>
      <c r="D1503" s="21">
        <v>52000</v>
      </c>
      <c r="E1503" s="4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7">
        <f t="shared" si="138"/>
        <v>166.33076923076925</v>
      </c>
      <c r="P1503" s="5">
        <f t="shared" si="139"/>
        <v>97</v>
      </c>
      <c r="Q1503" t="str">
        <f t="shared" si="140"/>
        <v>photography</v>
      </c>
      <c r="R1503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48" x14ac:dyDescent="0.2">
      <c r="A1504">
        <v>1502</v>
      </c>
      <c r="B1504" s="2" t="s">
        <v>1503</v>
      </c>
      <c r="C1504" s="2" t="s">
        <v>5612</v>
      </c>
      <c r="D1504" s="21">
        <v>22000</v>
      </c>
      <c r="E1504" s="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7">
        <f t="shared" si="138"/>
        <v>101.44545454545455</v>
      </c>
      <c r="P1504" s="5">
        <f t="shared" si="139"/>
        <v>67</v>
      </c>
      <c r="Q1504" t="str">
        <f t="shared" si="140"/>
        <v>photography</v>
      </c>
      <c r="R1504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48" x14ac:dyDescent="0.2">
      <c r="A1505">
        <v>1503</v>
      </c>
      <c r="B1505" s="2" t="s">
        <v>1504</v>
      </c>
      <c r="C1505" s="2" t="s">
        <v>5613</v>
      </c>
      <c r="D1505" s="21">
        <v>3750</v>
      </c>
      <c r="E1505" s="4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7">
        <f t="shared" si="138"/>
        <v>107.89146666666667</v>
      </c>
      <c r="P1505" s="5">
        <f t="shared" si="139"/>
        <v>56</v>
      </c>
      <c r="Q1505" t="str">
        <f t="shared" si="140"/>
        <v>photography</v>
      </c>
      <c r="R1505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32" x14ac:dyDescent="0.2">
      <c r="A1506">
        <v>1504</v>
      </c>
      <c r="B1506" s="2" t="s">
        <v>1505</v>
      </c>
      <c r="C1506" s="2" t="s">
        <v>5614</v>
      </c>
      <c r="D1506" s="21">
        <v>6500</v>
      </c>
      <c r="E1506" s="4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7">
        <f t="shared" si="138"/>
        <v>277.93846153846158</v>
      </c>
      <c r="P1506" s="5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48" x14ac:dyDescent="0.2">
      <c r="A1507">
        <v>1505</v>
      </c>
      <c r="B1507" s="2" t="s">
        <v>1506</v>
      </c>
      <c r="C1507" s="2" t="s">
        <v>5615</v>
      </c>
      <c r="D1507" s="21">
        <v>16000</v>
      </c>
      <c r="E1507" s="4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7">
        <f t="shared" si="138"/>
        <v>103.58125</v>
      </c>
      <c r="P1507" s="5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48" x14ac:dyDescent="0.2">
      <c r="A1508">
        <v>1506</v>
      </c>
      <c r="B1508" s="2" t="s">
        <v>1507</v>
      </c>
      <c r="C1508" s="2" t="s">
        <v>5616</v>
      </c>
      <c r="D1508" s="21">
        <v>1500</v>
      </c>
      <c r="E1508" s="4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7">
        <f t="shared" si="138"/>
        <v>111.4</v>
      </c>
      <c r="P1508" s="5">
        <f t="shared" si="139"/>
        <v>38</v>
      </c>
      <c r="Q1508" t="str">
        <f t="shared" si="140"/>
        <v>photography</v>
      </c>
      <c r="R1508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48" x14ac:dyDescent="0.2">
      <c r="A1509">
        <v>1507</v>
      </c>
      <c r="B1509" s="2" t="s">
        <v>1508</v>
      </c>
      <c r="C1509" s="2" t="s">
        <v>5617</v>
      </c>
      <c r="D1509" s="21">
        <v>1200</v>
      </c>
      <c r="E1509" s="4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7">
        <f t="shared" si="138"/>
        <v>215</v>
      </c>
      <c r="P1509" s="5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48" x14ac:dyDescent="0.2">
      <c r="A1510">
        <v>1508</v>
      </c>
      <c r="B1510" s="2" t="s">
        <v>1509</v>
      </c>
      <c r="C1510" s="2" t="s">
        <v>5618</v>
      </c>
      <c r="D1510" s="21">
        <v>18500</v>
      </c>
      <c r="E1510" s="4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7">
        <f t="shared" si="138"/>
        <v>110.76216216216217</v>
      </c>
      <c r="P1510" s="5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48" x14ac:dyDescent="0.2">
      <c r="A1511">
        <v>1509</v>
      </c>
      <c r="B1511" s="2" t="s">
        <v>1510</v>
      </c>
      <c r="C1511" s="2" t="s">
        <v>5619</v>
      </c>
      <c r="D1511" s="21">
        <v>17500</v>
      </c>
      <c r="E1511" s="4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7">
        <f t="shared" si="138"/>
        <v>123.64125714285714</v>
      </c>
      <c r="P1511" s="5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48" x14ac:dyDescent="0.2">
      <c r="A1512">
        <v>1510</v>
      </c>
      <c r="B1512" s="2" t="s">
        <v>1511</v>
      </c>
      <c r="C1512" s="2" t="s">
        <v>5620</v>
      </c>
      <c r="D1512" s="21">
        <v>16000</v>
      </c>
      <c r="E1512" s="4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7">
        <f t="shared" si="138"/>
        <v>101.03500000000001</v>
      </c>
      <c r="P1512" s="5">
        <f t="shared" si="139"/>
        <v>39</v>
      </c>
      <c r="Q1512" t="str">
        <f t="shared" si="140"/>
        <v>photography</v>
      </c>
      <c r="R1512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48" x14ac:dyDescent="0.2">
      <c r="A1513">
        <v>1511</v>
      </c>
      <c r="B1513" s="2" t="s">
        <v>1512</v>
      </c>
      <c r="C1513" s="2" t="s">
        <v>5621</v>
      </c>
      <c r="D1513" s="21">
        <v>14000</v>
      </c>
      <c r="E1513" s="4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7">
        <f t="shared" si="138"/>
        <v>111.79285714285714</v>
      </c>
      <c r="P1513" s="5">
        <f t="shared" si="139"/>
        <v>75</v>
      </c>
      <c r="Q1513" t="str">
        <f t="shared" si="140"/>
        <v>photography</v>
      </c>
      <c r="R1513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48" x14ac:dyDescent="0.2">
      <c r="A1514">
        <v>1512</v>
      </c>
      <c r="B1514" s="2" t="s">
        <v>1513</v>
      </c>
      <c r="C1514" s="2" t="s">
        <v>5622</v>
      </c>
      <c r="D1514" s="21">
        <v>3500</v>
      </c>
      <c r="E1514" s="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7">
        <f t="shared" si="138"/>
        <v>558.7714285714286</v>
      </c>
      <c r="P1514" s="5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48" x14ac:dyDescent="0.2">
      <c r="A1515">
        <v>1513</v>
      </c>
      <c r="B1515" s="2" t="s">
        <v>1514</v>
      </c>
      <c r="C1515" s="2" t="s">
        <v>5623</v>
      </c>
      <c r="D1515" s="21">
        <v>8000</v>
      </c>
      <c r="E1515" s="4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7">
        <f t="shared" si="138"/>
        <v>150.01875000000001</v>
      </c>
      <c r="P1515" s="5">
        <f t="shared" si="139"/>
        <v>55</v>
      </c>
      <c r="Q1515" t="str">
        <f t="shared" si="140"/>
        <v>photography</v>
      </c>
      <c r="R1515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48" x14ac:dyDescent="0.2">
      <c r="A1516">
        <v>1514</v>
      </c>
      <c r="B1516" s="2" t="s">
        <v>1515</v>
      </c>
      <c r="C1516" s="2" t="s">
        <v>5624</v>
      </c>
      <c r="D1516" s="21">
        <v>25000</v>
      </c>
      <c r="E1516" s="4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7">
        <f t="shared" si="138"/>
        <v>106.476</v>
      </c>
      <c r="P1516" s="5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48" x14ac:dyDescent="0.2">
      <c r="A1517">
        <v>1515</v>
      </c>
      <c r="B1517" s="2" t="s">
        <v>1516</v>
      </c>
      <c r="C1517" s="2" t="s">
        <v>5625</v>
      </c>
      <c r="D1517" s="21">
        <v>300000</v>
      </c>
      <c r="E1517" s="4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7">
        <f t="shared" si="138"/>
        <v>157.18899999999999</v>
      </c>
      <c r="P1517" s="5">
        <f t="shared" si="139"/>
        <v>849</v>
      </c>
      <c r="Q1517" t="str">
        <f t="shared" si="140"/>
        <v>photography</v>
      </c>
      <c r="R1517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48" x14ac:dyDescent="0.2">
      <c r="A1518">
        <v>1516</v>
      </c>
      <c r="B1518" s="2" t="s">
        <v>1517</v>
      </c>
      <c r="C1518" s="2" t="s">
        <v>5626</v>
      </c>
      <c r="D1518" s="21">
        <v>17000</v>
      </c>
      <c r="E1518" s="4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7">
        <f t="shared" si="138"/>
        <v>108.65882352941176</v>
      </c>
      <c r="P1518" s="5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48" x14ac:dyDescent="0.2">
      <c r="A1519">
        <v>1517</v>
      </c>
      <c r="B1519" s="2" t="s">
        <v>1518</v>
      </c>
      <c r="C1519" s="2" t="s">
        <v>5627</v>
      </c>
      <c r="D1519" s="21">
        <v>15000</v>
      </c>
      <c r="E1519" s="4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7">
        <f t="shared" si="138"/>
        <v>161.97999999999999</v>
      </c>
      <c r="P1519" s="5">
        <f t="shared" si="139"/>
        <v>39</v>
      </c>
      <c r="Q1519" t="str">
        <f t="shared" si="140"/>
        <v>photography</v>
      </c>
      <c r="R1519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32" x14ac:dyDescent="0.2">
      <c r="A1520">
        <v>1518</v>
      </c>
      <c r="B1520" s="2" t="s">
        <v>1519</v>
      </c>
      <c r="C1520" s="2" t="s">
        <v>5628</v>
      </c>
      <c r="D1520" s="21">
        <v>15000</v>
      </c>
      <c r="E1520" s="4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7">
        <f t="shared" si="138"/>
        <v>205.36666666666665</v>
      </c>
      <c r="P1520" s="5">
        <f t="shared" si="139"/>
        <v>130</v>
      </c>
      <c r="Q1520" t="str">
        <f t="shared" si="140"/>
        <v>photography</v>
      </c>
      <c r="R1520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48" x14ac:dyDescent="0.2">
      <c r="A1521">
        <v>1519</v>
      </c>
      <c r="B1521" s="2" t="s">
        <v>1520</v>
      </c>
      <c r="C1521" s="2" t="s">
        <v>5629</v>
      </c>
      <c r="D1521" s="21">
        <v>9000</v>
      </c>
      <c r="E1521" s="4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7">
        <f t="shared" si="138"/>
        <v>103.36388888888889</v>
      </c>
      <c r="P1521" s="5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32" x14ac:dyDescent="0.2">
      <c r="A1522">
        <v>1520</v>
      </c>
      <c r="B1522" s="2" t="s">
        <v>1521</v>
      </c>
      <c r="C1522" s="2" t="s">
        <v>5630</v>
      </c>
      <c r="D1522" s="21">
        <v>18000</v>
      </c>
      <c r="E1522" s="4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7">
        <f t="shared" si="138"/>
        <v>103.47222222222223</v>
      </c>
      <c r="P1522" s="5">
        <f t="shared" si="139"/>
        <v>111</v>
      </c>
      <c r="Q1522" t="str">
        <f t="shared" si="140"/>
        <v>photography</v>
      </c>
      <c r="R1522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48" x14ac:dyDescent="0.2">
      <c r="A1523">
        <v>1521</v>
      </c>
      <c r="B1523" s="2" t="s">
        <v>1522</v>
      </c>
      <c r="C1523" s="2" t="s">
        <v>5631</v>
      </c>
      <c r="D1523" s="21">
        <v>37500</v>
      </c>
      <c r="E1523" s="4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7">
        <f t="shared" si="138"/>
        <v>106.81333333333333</v>
      </c>
      <c r="P1523" s="5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48" x14ac:dyDescent="0.2">
      <c r="A1524">
        <v>1522</v>
      </c>
      <c r="B1524" s="2" t="s">
        <v>1523</v>
      </c>
      <c r="C1524" s="2" t="s">
        <v>5632</v>
      </c>
      <c r="D1524" s="21">
        <v>43500</v>
      </c>
      <c r="E1524" s="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7">
        <f t="shared" si="138"/>
        <v>138.96574712643678</v>
      </c>
      <c r="P1524" s="5">
        <f t="shared" si="139"/>
        <v>133</v>
      </c>
      <c r="Q1524" t="str">
        <f t="shared" si="140"/>
        <v>photography</v>
      </c>
      <c r="R1524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48" x14ac:dyDescent="0.2">
      <c r="A1525">
        <v>1523</v>
      </c>
      <c r="B1525" s="2" t="s">
        <v>1524</v>
      </c>
      <c r="C1525" s="2" t="s">
        <v>5633</v>
      </c>
      <c r="D1525" s="21">
        <v>18500</v>
      </c>
      <c r="E1525" s="4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7">
        <f t="shared" si="138"/>
        <v>124.84324324324325</v>
      </c>
      <c r="P1525" s="5">
        <f t="shared" si="139"/>
        <v>95</v>
      </c>
      <c r="Q1525" t="str">
        <f t="shared" si="140"/>
        <v>photography</v>
      </c>
      <c r="R1525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48" x14ac:dyDescent="0.2">
      <c r="A1526">
        <v>1524</v>
      </c>
      <c r="B1526" s="2" t="s">
        <v>1525</v>
      </c>
      <c r="C1526" s="2" t="s">
        <v>5634</v>
      </c>
      <c r="D1526" s="21">
        <v>3000</v>
      </c>
      <c r="E1526" s="4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7">
        <f t="shared" si="138"/>
        <v>206.99999999999997</v>
      </c>
      <c r="P1526" s="5">
        <f t="shared" si="139"/>
        <v>221</v>
      </c>
      <c r="Q1526" t="str">
        <f t="shared" si="140"/>
        <v>photography</v>
      </c>
      <c r="R1526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48" x14ac:dyDescent="0.2">
      <c r="A1527">
        <v>1525</v>
      </c>
      <c r="B1527" s="2" t="s">
        <v>1526</v>
      </c>
      <c r="C1527" s="2" t="s">
        <v>5635</v>
      </c>
      <c r="D1527" s="21">
        <v>2600</v>
      </c>
      <c r="E1527" s="4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7">
        <f t="shared" si="138"/>
        <v>174.00576923076923</v>
      </c>
      <c r="P1527" s="5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48" x14ac:dyDescent="0.2">
      <c r="A1528">
        <v>1526</v>
      </c>
      <c r="B1528" s="2" t="s">
        <v>1527</v>
      </c>
      <c r="C1528" s="2" t="s">
        <v>5636</v>
      </c>
      <c r="D1528" s="21">
        <v>23000</v>
      </c>
      <c r="E1528" s="4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7">
        <f t="shared" si="138"/>
        <v>120.32608695652173</v>
      </c>
      <c r="P1528" s="5">
        <f t="shared" si="139"/>
        <v>98</v>
      </c>
      <c r="Q1528" t="str">
        <f t="shared" si="140"/>
        <v>photography</v>
      </c>
      <c r="R1528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32" x14ac:dyDescent="0.2">
      <c r="A1529">
        <v>1527</v>
      </c>
      <c r="B1529" s="2" t="s">
        <v>1528</v>
      </c>
      <c r="C1529" s="2" t="s">
        <v>5637</v>
      </c>
      <c r="D1529" s="21">
        <v>3500</v>
      </c>
      <c r="E1529" s="4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7">
        <f t="shared" si="138"/>
        <v>110.44428571428573</v>
      </c>
      <c r="P1529" s="5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32" x14ac:dyDescent="0.2">
      <c r="A1530">
        <v>1528</v>
      </c>
      <c r="B1530" s="2" t="s">
        <v>1529</v>
      </c>
      <c r="C1530" s="2" t="s">
        <v>5638</v>
      </c>
      <c r="D1530" s="21">
        <v>3000</v>
      </c>
      <c r="E1530" s="4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7">
        <f t="shared" si="138"/>
        <v>281.56666666666666</v>
      </c>
      <c r="P1530" s="5">
        <f t="shared" si="139"/>
        <v>52</v>
      </c>
      <c r="Q1530" t="str">
        <f t="shared" si="140"/>
        <v>photography</v>
      </c>
      <c r="R1530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32" x14ac:dyDescent="0.2">
      <c r="A1531">
        <v>1529</v>
      </c>
      <c r="B1531" s="2" t="s">
        <v>1530</v>
      </c>
      <c r="C1531" s="2" t="s">
        <v>5639</v>
      </c>
      <c r="D1531" s="21">
        <v>19000</v>
      </c>
      <c r="E1531" s="4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7">
        <f t="shared" si="138"/>
        <v>100.67894736842105</v>
      </c>
      <c r="P1531" s="5">
        <f t="shared" si="139"/>
        <v>135</v>
      </c>
      <c r="Q1531" t="str">
        <f t="shared" si="140"/>
        <v>photography</v>
      </c>
      <c r="R1531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48" x14ac:dyDescent="0.2">
      <c r="A1532">
        <v>1530</v>
      </c>
      <c r="B1532" s="2" t="s">
        <v>1531</v>
      </c>
      <c r="C1532" s="2" t="s">
        <v>5640</v>
      </c>
      <c r="D1532" s="21">
        <v>35000</v>
      </c>
      <c r="E1532" s="4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7">
        <f t="shared" si="138"/>
        <v>134.82571428571427</v>
      </c>
      <c r="P1532" s="5">
        <f t="shared" si="139"/>
        <v>53</v>
      </c>
      <c r="Q1532" t="str">
        <f t="shared" si="140"/>
        <v>photography</v>
      </c>
      <c r="R1532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48" x14ac:dyDescent="0.2">
      <c r="A1533">
        <v>1531</v>
      </c>
      <c r="B1533" s="2" t="s">
        <v>1532</v>
      </c>
      <c r="C1533" s="2" t="s">
        <v>5641</v>
      </c>
      <c r="D1533" s="21">
        <v>2350</v>
      </c>
      <c r="E1533" s="4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7">
        <f t="shared" si="138"/>
        <v>175.95744680851064</v>
      </c>
      <c r="P1533" s="5">
        <f t="shared" si="139"/>
        <v>56</v>
      </c>
      <c r="Q1533" t="str">
        <f t="shared" si="140"/>
        <v>photography</v>
      </c>
      <c r="R1533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48" x14ac:dyDescent="0.2">
      <c r="A1534">
        <v>1532</v>
      </c>
      <c r="B1534" s="2" t="s">
        <v>1533</v>
      </c>
      <c r="C1534" s="2" t="s">
        <v>5642</v>
      </c>
      <c r="D1534" s="21">
        <v>5000</v>
      </c>
      <c r="E1534" s="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7">
        <f t="shared" si="138"/>
        <v>484.02000000000004</v>
      </c>
      <c r="P1534" s="5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32" x14ac:dyDescent="0.2">
      <c r="A1535">
        <v>1533</v>
      </c>
      <c r="B1535" s="2" t="s">
        <v>1534</v>
      </c>
      <c r="C1535" s="2" t="s">
        <v>5643</v>
      </c>
      <c r="D1535" s="21">
        <v>45000</v>
      </c>
      <c r="E1535" s="4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7">
        <f t="shared" si="138"/>
        <v>145.14000000000001</v>
      </c>
      <c r="P1535" s="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48" x14ac:dyDescent="0.2">
      <c r="A1536">
        <v>1534</v>
      </c>
      <c r="B1536" s="2" t="s">
        <v>1535</v>
      </c>
      <c r="C1536" s="2" t="s">
        <v>5644</v>
      </c>
      <c r="D1536" s="21">
        <v>7500</v>
      </c>
      <c r="E1536" s="4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7">
        <f t="shared" si="138"/>
        <v>417.73333333333335</v>
      </c>
      <c r="P1536" s="5">
        <f t="shared" si="139"/>
        <v>84</v>
      </c>
      <c r="Q1536" t="str">
        <f t="shared" si="140"/>
        <v>photography</v>
      </c>
      <c r="R1536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48" x14ac:dyDescent="0.2">
      <c r="A1537">
        <v>1535</v>
      </c>
      <c r="B1537" s="2" t="s">
        <v>1536</v>
      </c>
      <c r="C1537" s="2" t="s">
        <v>5645</v>
      </c>
      <c r="D1537" s="21">
        <v>4000</v>
      </c>
      <c r="E1537" s="4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7">
        <f t="shared" si="138"/>
        <v>132.42499999999998</v>
      </c>
      <c r="P1537" s="5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48" x14ac:dyDescent="0.2">
      <c r="A1538">
        <v>1536</v>
      </c>
      <c r="B1538" s="2" t="s">
        <v>1537</v>
      </c>
      <c r="C1538" s="2" t="s">
        <v>5646</v>
      </c>
      <c r="D1538" s="21">
        <v>12000</v>
      </c>
      <c r="E1538" s="4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7">
        <f t="shared" si="138"/>
        <v>250.30841666666666</v>
      </c>
      <c r="P1538" s="5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48" x14ac:dyDescent="0.2">
      <c r="A1539">
        <v>1537</v>
      </c>
      <c r="B1539" s="2" t="s">
        <v>1538</v>
      </c>
      <c r="C1539" s="2" t="s">
        <v>5647</v>
      </c>
      <c r="D1539" s="21">
        <v>12000</v>
      </c>
      <c r="E1539" s="4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7">
        <f t="shared" ref="O1539:O1602" si="144">(E1539/D1539)*100</f>
        <v>179.9</v>
      </c>
      <c r="P1539" s="5">
        <f t="shared" ref="P1539:P1602" si="145">IF(E1539, QUOTIENT(E1539,L1539),0)</f>
        <v>96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RIGHT(N1539,LEN(N1539)-FIND("/",N1539,1))</f>
        <v>photobooks</v>
      </c>
      <c r="S1539" s="15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8" x14ac:dyDescent="0.2">
      <c r="A1540">
        <v>1538</v>
      </c>
      <c r="B1540" s="2" t="s">
        <v>1539</v>
      </c>
      <c r="C1540" s="2" t="s">
        <v>5648</v>
      </c>
      <c r="D1540" s="21">
        <v>7000</v>
      </c>
      <c r="E1540" s="4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7">
        <f t="shared" si="144"/>
        <v>102.62857142857142</v>
      </c>
      <c r="P1540" s="5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48" x14ac:dyDescent="0.2">
      <c r="A1541">
        <v>1539</v>
      </c>
      <c r="B1541" s="2" t="s">
        <v>1540</v>
      </c>
      <c r="C1541" s="2" t="s">
        <v>5649</v>
      </c>
      <c r="D1541" s="21">
        <v>20000</v>
      </c>
      <c r="E1541" s="4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7">
        <f t="shared" si="144"/>
        <v>135.98609999999999</v>
      </c>
      <c r="P1541" s="5">
        <f t="shared" si="145"/>
        <v>95</v>
      </c>
      <c r="Q1541" t="str">
        <f t="shared" si="146"/>
        <v>photography</v>
      </c>
      <c r="R1541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48" x14ac:dyDescent="0.2">
      <c r="A1542">
        <v>1540</v>
      </c>
      <c r="B1542" s="2" t="s">
        <v>1541</v>
      </c>
      <c r="C1542" s="2" t="s">
        <v>5650</v>
      </c>
      <c r="D1542" s="21">
        <v>15000</v>
      </c>
      <c r="E1542" s="4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7">
        <f t="shared" si="144"/>
        <v>117.86666666666667</v>
      </c>
      <c r="P1542" s="5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48" x14ac:dyDescent="0.2">
      <c r="A1543">
        <v>1541</v>
      </c>
      <c r="B1543" s="2" t="s">
        <v>1542</v>
      </c>
      <c r="C1543" s="2" t="s">
        <v>5651</v>
      </c>
      <c r="D1543" s="21">
        <v>18000</v>
      </c>
      <c r="E1543" s="4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7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48" x14ac:dyDescent="0.2">
      <c r="A1544">
        <v>1542</v>
      </c>
      <c r="B1544" s="2" t="s">
        <v>1543</v>
      </c>
      <c r="C1544" s="2" t="s">
        <v>5652</v>
      </c>
      <c r="D1544" s="21">
        <v>500</v>
      </c>
      <c r="E1544" s="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7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48" x14ac:dyDescent="0.2">
      <c r="A1545">
        <v>1543</v>
      </c>
      <c r="B1545" s="2" t="s">
        <v>1544</v>
      </c>
      <c r="C1545" s="2" t="s">
        <v>5653</v>
      </c>
      <c r="D1545" s="21">
        <v>2250</v>
      </c>
      <c r="E1545" s="4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7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48" x14ac:dyDescent="0.2">
      <c r="A1546">
        <v>1544</v>
      </c>
      <c r="B1546" s="2" t="s">
        <v>1545</v>
      </c>
      <c r="C1546" s="2" t="s">
        <v>5654</v>
      </c>
      <c r="D1546" s="21">
        <v>1000</v>
      </c>
      <c r="E1546" s="4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7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8" x14ac:dyDescent="0.2">
      <c r="A1547">
        <v>1545</v>
      </c>
      <c r="B1547" s="2" t="s">
        <v>1546</v>
      </c>
      <c r="C1547" s="2" t="s">
        <v>5655</v>
      </c>
      <c r="D1547" s="21">
        <v>3000</v>
      </c>
      <c r="E1547" s="4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7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48" x14ac:dyDescent="0.2">
      <c r="A1548">
        <v>1546</v>
      </c>
      <c r="B1548" s="2" t="s">
        <v>1547</v>
      </c>
      <c r="C1548" s="2" t="s">
        <v>5656</v>
      </c>
      <c r="D1548" s="21">
        <v>1000</v>
      </c>
      <c r="E1548" s="4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7">
        <f t="shared" si="144"/>
        <v>28.9</v>
      </c>
      <c r="P1548" s="5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48" x14ac:dyDescent="0.2">
      <c r="A1549">
        <v>1547</v>
      </c>
      <c r="B1549" s="2" t="s">
        <v>1548</v>
      </c>
      <c r="C1549" s="2" t="s">
        <v>5657</v>
      </c>
      <c r="D1549" s="21">
        <v>20</v>
      </c>
      <c r="E1549" s="4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7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32" x14ac:dyDescent="0.2">
      <c r="A1550">
        <v>1548</v>
      </c>
      <c r="B1550" s="2" t="s">
        <v>1549</v>
      </c>
      <c r="C1550" s="2" t="s">
        <v>5658</v>
      </c>
      <c r="D1550" s="21">
        <v>700</v>
      </c>
      <c r="E1550" s="4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7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48" x14ac:dyDescent="0.2">
      <c r="A1551">
        <v>1549</v>
      </c>
      <c r="B1551" s="2" t="s">
        <v>1550</v>
      </c>
      <c r="C1551" s="2" t="s">
        <v>5659</v>
      </c>
      <c r="D1551" s="21">
        <v>500</v>
      </c>
      <c r="E1551" s="4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7">
        <f t="shared" si="144"/>
        <v>34</v>
      </c>
      <c r="P1551" s="5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48" x14ac:dyDescent="0.2">
      <c r="A1552">
        <v>1550</v>
      </c>
      <c r="B1552" s="2" t="s">
        <v>1551</v>
      </c>
      <c r="C1552" s="2" t="s">
        <v>5660</v>
      </c>
      <c r="D1552" s="21">
        <v>750</v>
      </c>
      <c r="E1552" s="4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7">
        <f t="shared" si="144"/>
        <v>13.466666666666665</v>
      </c>
      <c r="P1552" s="5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48" x14ac:dyDescent="0.2">
      <c r="A1553">
        <v>1551</v>
      </c>
      <c r="B1553" s="2" t="s">
        <v>1552</v>
      </c>
      <c r="C1553" s="2" t="s">
        <v>5661</v>
      </c>
      <c r="D1553" s="21">
        <v>3500</v>
      </c>
      <c r="E1553" s="4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7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48" x14ac:dyDescent="0.2">
      <c r="A1554">
        <v>1552</v>
      </c>
      <c r="B1554" s="2" t="s">
        <v>1553</v>
      </c>
      <c r="C1554" s="2" t="s">
        <v>5662</v>
      </c>
      <c r="D1554" s="21">
        <v>4300</v>
      </c>
      <c r="E1554" s="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7">
        <f t="shared" si="144"/>
        <v>49.186046511627907</v>
      </c>
      <c r="P1554" s="5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48" x14ac:dyDescent="0.2">
      <c r="A1555">
        <v>1553</v>
      </c>
      <c r="B1555" s="2" t="s">
        <v>1554</v>
      </c>
      <c r="C1555" s="2" t="s">
        <v>5663</v>
      </c>
      <c r="D1555" s="21">
        <v>6000</v>
      </c>
      <c r="E1555" s="4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7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48" x14ac:dyDescent="0.2">
      <c r="A1556">
        <v>1554</v>
      </c>
      <c r="B1556" s="2" t="s">
        <v>1555</v>
      </c>
      <c r="C1556" s="2" t="s">
        <v>5664</v>
      </c>
      <c r="D1556" s="21">
        <v>20000</v>
      </c>
      <c r="E1556" s="4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7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48" x14ac:dyDescent="0.2">
      <c r="A1557">
        <v>1555</v>
      </c>
      <c r="B1557" s="2" t="s">
        <v>1556</v>
      </c>
      <c r="C1557" s="2" t="s">
        <v>5665</v>
      </c>
      <c r="D1557" s="21">
        <v>750</v>
      </c>
      <c r="E1557" s="4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7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48" x14ac:dyDescent="0.2">
      <c r="A1558">
        <v>1556</v>
      </c>
      <c r="B1558" s="2" t="s">
        <v>1557</v>
      </c>
      <c r="C1558" s="2" t="s">
        <v>5666</v>
      </c>
      <c r="D1558" s="21">
        <v>1500</v>
      </c>
      <c r="E1558" s="4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7">
        <f t="shared" si="144"/>
        <v>45.133333333333333</v>
      </c>
      <c r="P1558" s="5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48" x14ac:dyDescent="0.2">
      <c r="A1559">
        <v>1557</v>
      </c>
      <c r="B1559" s="2" t="s">
        <v>1558</v>
      </c>
      <c r="C1559" s="2" t="s">
        <v>5667</v>
      </c>
      <c r="D1559" s="21">
        <v>2500</v>
      </c>
      <c r="E1559" s="4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7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32" x14ac:dyDescent="0.2">
      <c r="A1560">
        <v>1558</v>
      </c>
      <c r="B1560" s="2" t="s">
        <v>1559</v>
      </c>
      <c r="C1560" s="2" t="s">
        <v>5668</v>
      </c>
      <c r="D1560" s="21">
        <v>750</v>
      </c>
      <c r="E1560" s="4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7">
        <f t="shared" si="144"/>
        <v>4.666666666666667</v>
      </c>
      <c r="P1560" s="5">
        <f t="shared" si="145"/>
        <v>11</v>
      </c>
      <c r="Q1560" t="str">
        <f t="shared" si="146"/>
        <v>photography</v>
      </c>
      <c r="R1560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32" x14ac:dyDescent="0.2">
      <c r="A1561">
        <v>1559</v>
      </c>
      <c r="B1561" s="2" t="s">
        <v>1560</v>
      </c>
      <c r="C1561" s="2" t="s">
        <v>5669</v>
      </c>
      <c r="D1561" s="21">
        <v>15000</v>
      </c>
      <c r="E1561" s="4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7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48" x14ac:dyDescent="0.2">
      <c r="A1562">
        <v>1560</v>
      </c>
      <c r="B1562" s="2" t="s">
        <v>1561</v>
      </c>
      <c r="C1562" s="2" t="s">
        <v>5670</v>
      </c>
      <c r="D1562" s="21">
        <v>2500</v>
      </c>
      <c r="E1562" s="4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7">
        <f t="shared" si="144"/>
        <v>3.7600000000000002</v>
      </c>
      <c r="P1562" s="5">
        <f t="shared" si="145"/>
        <v>23</v>
      </c>
      <c r="Q1562" t="str">
        <f t="shared" si="146"/>
        <v>photography</v>
      </c>
      <c r="R1562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48" x14ac:dyDescent="0.2">
      <c r="A1563">
        <v>1561</v>
      </c>
      <c r="B1563" s="2" t="s">
        <v>1562</v>
      </c>
      <c r="C1563" s="2" t="s">
        <v>5671</v>
      </c>
      <c r="D1563" s="21">
        <v>10000</v>
      </c>
      <c r="E1563" s="4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7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48" x14ac:dyDescent="0.2">
      <c r="A1564">
        <v>1562</v>
      </c>
      <c r="B1564" s="2" t="s">
        <v>1563</v>
      </c>
      <c r="C1564" s="2" t="s">
        <v>5672</v>
      </c>
      <c r="D1564" s="21">
        <v>4000</v>
      </c>
      <c r="E1564" s="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7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48" x14ac:dyDescent="0.2">
      <c r="A1565">
        <v>1563</v>
      </c>
      <c r="B1565" s="2" t="s">
        <v>1564</v>
      </c>
      <c r="C1565" s="2" t="s">
        <v>5673</v>
      </c>
      <c r="D1565" s="21">
        <v>6000</v>
      </c>
      <c r="E1565" s="4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7">
        <f t="shared" si="144"/>
        <v>1.4166666666666665</v>
      </c>
      <c r="P1565" s="5">
        <f t="shared" si="145"/>
        <v>42</v>
      </c>
      <c r="Q1565" t="str">
        <f t="shared" si="146"/>
        <v>publishing</v>
      </c>
      <c r="R1565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48" x14ac:dyDescent="0.2">
      <c r="A1566">
        <v>1564</v>
      </c>
      <c r="B1566" s="2" t="s">
        <v>1565</v>
      </c>
      <c r="C1566" s="2" t="s">
        <v>5674</v>
      </c>
      <c r="D1566" s="21">
        <v>10000</v>
      </c>
      <c r="E1566" s="4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7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48" x14ac:dyDescent="0.2">
      <c r="A1567">
        <v>1565</v>
      </c>
      <c r="B1567" s="2" t="s">
        <v>1566</v>
      </c>
      <c r="C1567" s="2" t="s">
        <v>5675</v>
      </c>
      <c r="D1567" s="21">
        <v>4000</v>
      </c>
      <c r="E1567" s="4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7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48" x14ac:dyDescent="0.2">
      <c r="A1568">
        <v>1566</v>
      </c>
      <c r="B1568" s="2" t="s">
        <v>1567</v>
      </c>
      <c r="C1568" s="2" t="s">
        <v>5676</v>
      </c>
      <c r="D1568" s="21">
        <v>30000</v>
      </c>
      <c r="E1568" s="4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7">
        <f t="shared" si="144"/>
        <v>21.25</v>
      </c>
      <c r="P1568" s="5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48" x14ac:dyDescent="0.2">
      <c r="A1569">
        <v>1567</v>
      </c>
      <c r="B1569" s="2" t="s">
        <v>1568</v>
      </c>
      <c r="C1569" s="2" t="s">
        <v>5677</v>
      </c>
      <c r="D1569" s="21">
        <v>8500</v>
      </c>
      <c r="E1569" s="4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7">
        <f t="shared" si="144"/>
        <v>4.117647058823529</v>
      </c>
      <c r="P1569" s="5">
        <f t="shared" si="145"/>
        <v>26</v>
      </c>
      <c r="Q1569" t="str">
        <f t="shared" si="146"/>
        <v>publishing</v>
      </c>
      <c r="R1569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48" x14ac:dyDescent="0.2">
      <c r="A1570">
        <v>1568</v>
      </c>
      <c r="B1570" s="2" t="s">
        <v>1569</v>
      </c>
      <c r="C1570" s="2" t="s">
        <v>5678</v>
      </c>
      <c r="D1570" s="21">
        <v>25000</v>
      </c>
      <c r="E1570" s="4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7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ht="16" x14ac:dyDescent="0.2">
      <c r="A1571">
        <v>1569</v>
      </c>
      <c r="B1571" s="2" t="s">
        <v>1570</v>
      </c>
      <c r="C1571" s="2" t="s">
        <v>5679</v>
      </c>
      <c r="D1571" s="21">
        <v>30000</v>
      </c>
      <c r="E1571" s="4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7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32" x14ac:dyDescent="0.2">
      <c r="A1572">
        <v>1570</v>
      </c>
      <c r="B1572" s="2" t="s">
        <v>1571</v>
      </c>
      <c r="C1572" s="2" t="s">
        <v>5680</v>
      </c>
      <c r="D1572" s="21">
        <v>6000</v>
      </c>
      <c r="E1572" s="4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7">
        <f t="shared" si="144"/>
        <v>41.4</v>
      </c>
      <c r="P1572" s="5">
        <f t="shared" si="145"/>
        <v>47</v>
      </c>
      <c r="Q1572" t="str">
        <f t="shared" si="146"/>
        <v>publishing</v>
      </c>
      <c r="R1572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48" x14ac:dyDescent="0.2">
      <c r="A1573">
        <v>1571</v>
      </c>
      <c r="B1573" s="2" t="s">
        <v>1572</v>
      </c>
      <c r="C1573" s="2" t="s">
        <v>5681</v>
      </c>
      <c r="D1573" s="21">
        <v>12100</v>
      </c>
      <c r="E1573" s="4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7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48" x14ac:dyDescent="0.2">
      <c r="A1574">
        <v>1572</v>
      </c>
      <c r="B1574" s="2" t="s">
        <v>1573</v>
      </c>
      <c r="C1574" s="2" t="s">
        <v>5682</v>
      </c>
      <c r="D1574" s="21">
        <v>2500</v>
      </c>
      <c r="E1574" s="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7">
        <f t="shared" si="144"/>
        <v>5</v>
      </c>
      <c r="P1574" s="5">
        <f t="shared" si="145"/>
        <v>41</v>
      </c>
      <c r="Q1574" t="str">
        <f t="shared" si="146"/>
        <v>publishing</v>
      </c>
      <c r="R1574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48" x14ac:dyDescent="0.2">
      <c r="A1575">
        <v>1573</v>
      </c>
      <c r="B1575" s="2" t="s">
        <v>1574</v>
      </c>
      <c r="C1575" s="2" t="s">
        <v>5683</v>
      </c>
      <c r="D1575" s="21">
        <v>9000</v>
      </c>
      <c r="E1575" s="4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7">
        <f t="shared" si="144"/>
        <v>2.4777777777777779</v>
      </c>
      <c r="P1575" s="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48" x14ac:dyDescent="0.2">
      <c r="A1576">
        <v>1574</v>
      </c>
      <c r="B1576" s="2" t="s">
        <v>1575</v>
      </c>
      <c r="C1576" s="2" t="s">
        <v>5684</v>
      </c>
      <c r="D1576" s="21">
        <v>10000</v>
      </c>
      <c r="E1576" s="4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7">
        <f t="shared" si="144"/>
        <v>5.0599999999999996</v>
      </c>
      <c r="P1576" s="5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48" x14ac:dyDescent="0.2">
      <c r="A1577">
        <v>1575</v>
      </c>
      <c r="B1577" s="2" t="s">
        <v>1576</v>
      </c>
      <c r="C1577" s="2" t="s">
        <v>5685</v>
      </c>
      <c r="D1577" s="21">
        <v>10000</v>
      </c>
      <c r="E1577" s="4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7">
        <f t="shared" si="144"/>
        <v>22.91</v>
      </c>
      <c r="P1577" s="5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32" x14ac:dyDescent="0.2">
      <c r="A1578">
        <v>1576</v>
      </c>
      <c r="B1578" s="2" t="s">
        <v>1577</v>
      </c>
      <c r="C1578" s="2" t="s">
        <v>5686</v>
      </c>
      <c r="D1578" s="21">
        <v>5000</v>
      </c>
      <c r="E1578" s="4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7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48" x14ac:dyDescent="0.2">
      <c r="A1579">
        <v>1577</v>
      </c>
      <c r="B1579" s="2" t="s">
        <v>1578</v>
      </c>
      <c r="C1579" s="2" t="s">
        <v>5687</v>
      </c>
      <c r="D1579" s="21">
        <v>10000</v>
      </c>
      <c r="E1579" s="4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7">
        <f t="shared" si="144"/>
        <v>0.54999999999999993</v>
      </c>
      <c r="P1579" s="5">
        <f t="shared" si="145"/>
        <v>27</v>
      </c>
      <c r="Q1579" t="str">
        <f t="shared" si="146"/>
        <v>publishing</v>
      </c>
      <c r="R1579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64" x14ac:dyDescent="0.2">
      <c r="A1580">
        <v>1578</v>
      </c>
      <c r="B1580" s="2" t="s">
        <v>1579</v>
      </c>
      <c r="C1580" s="2" t="s">
        <v>5688</v>
      </c>
      <c r="D1580" s="21">
        <v>1897</v>
      </c>
      <c r="E1580" s="4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7">
        <f t="shared" si="144"/>
        <v>10.806536636794938</v>
      </c>
      <c r="P1580" s="5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32" x14ac:dyDescent="0.2">
      <c r="A1581">
        <v>1579</v>
      </c>
      <c r="B1581" s="2" t="s">
        <v>1580</v>
      </c>
      <c r="C1581" s="2" t="s">
        <v>5689</v>
      </c>
      <c r="D1581" s="21">
        <v>3333</v>
      </c>
      <c r="E1581" s="4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7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48" x14ac:dyDescent="0.2">
      <c r="A1582">
        <v>1580</v>
      </c>
      <c r="B1582" s="2" t="s">
        <v>1581</v>
      </c>
      <c r="C1582" s="2" t="s">
        <v>5690</v>
      </c>
      <c r="D1582" s="21">
        <v>1750</v>
      </c>
      <c r="E1582" s="4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7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48" x14ac:dyDescent="0.2">
      <c r="A1583">
        <v>1581</v>
      </c>
      <c r="B1583" s="2" t="s">
        <v>1582</v>
      </c>
      <c r="C1583" s="2" t="s">
        <v>5691</v>
      </c>
      <c r="D1583" s="21">
        <v>1000</v>
      </c>
      <c r="E1583" s="4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7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32" x14ac:dyDescent="0.2">
      <c r="A1584">
        <v>1582</v>
      </c>
      <c r="B1584" s="2" t="s">
        <v>1583</v>
      </c>
      <c r="C1584" s="2" t="s">
        <v>5692</v>
      </c>
      <c r="D1584" s="21">
        <v>1000</v>
      </c>
      <c r="E1584" s="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7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48" x14ac:dyDescent="0.2">
      <c r="A1585">
        <v>1583</v>
      </c>
      <c r="B1585" s="2" t="s">
        <v>1584</v>
      </c>
      <c r="C1585" s="2" t="s">
        <v>5693</v>
      </c>
      <c r="D1585" s="21">
        <v>20000</v>
      </c>
      <c r="E1585" s="4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7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48" x14ac:dyDescent="0.2">
      <c r="A1586">
        <v>1584</v>
      </c>
      <c r="B1586" s="2" t="s">
        <v>1585</v>
      </c>
      <c r="C1586" s="2" t="s">
        <v>5694</v>
      </c>
      <c r="D1586" s="21">
        <v>1200</v>
      </c>
      <c r="E1586" s="4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7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48" x14ac:dyDescent="0.2">
      <c r="A1587">
        <v>1585</v>
      </c>
      <c r="B1587" s="2" t="s">
        <v>1586</v>
      </c>
      <c r="C1587" s="2" t="s">
        <v>5695</v>
      </c>
      <c r="D1587" s="21">
        <v>2000</v>
      </c>
      <c r="E1587" s="4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7">
        <f t="shared" si="144"/>
        <v>79</v>
      </c>
      <c r="P1587" s="5">
        <f t="shared" si="145"/>
        <v>131</v>
      </c>
      <c r="Q1587" t="str">
        <f t="shared" si="146"/>
        <v>photography</v>
      </c>
      <c r="R1587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32" x14ac:dyDescent="0.2">
      <c r="A1588">
        <v>1586</v>
      </c>
      <c r="B1588" s="2" t="s">
        <v>1587</v>
      </c>
      <c r="C1588" s="2" t="s">
        <v>5696</v>
      </c>
      <c r="D1588" s="21">
        <v>1500</v>
      </c>
      <c r="E1588" s="4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7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48" x14ac:dyDescent="0.2">
      <c r="A1589">
        <v>1587</v>
      </c>
      <c r="B1589" s="2" t="s">
        <v>1588</v>
      </c>
      <c r="C1589" s="2" t="s">
        <v>5697</v>
      </c>
      <c r="D1589" s="21">
        <v>7500</v>
      </c>
      <c r="E1589" s="4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7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32" x14ac:dyDescent="0.2">
      <c r="A1590">
        <v>1588</v>
      </c>
      <c r="B1590" s="2" t="s">
        <v>1589</v>
      </c>
      <c r="C1590" s="2" t="s">
        <v>5698</v>
      </c>
      <c r="D1590" s="21">
        <v>516</v>
      </c>
      <c r="E1590" s="4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7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48" x14ac:dyDescent="0.2">
      <c r="A1591">
        <v>1589</v>
      </c>
      <c r="B1591" s="2" t="s">
        <v>1590</v>
      </c>
      <c r="C1591" s="2" t="s">
        <v>5699</v>
      </c>
      <c r="D1591" s="21">
        <v>1200</v>
      </c>
      <c r="E1591" s="4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7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ht="16" x14ac:dyDescent="0.2">
      <c r="A1592">
        <v>1590</v>
      </c>
      <c r="B1592" s="2" t="s">
        <v>1591</v>
      </c>
      <c r="C1592" s="2" t="s">
        <v>5700</v>
      </c>
      <c r="D1592" s="21">
        <v>60000</v>
      </c>
      <c r="E1592" s="4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7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48" x14ac:dyDescent="0.2">
      <c r="A1593">
        <v>1591</v>
      </c>
      <c r="B1593" s="2" t="s">
        <v>1592</v>
      </c>
      <c r="C1593" s="2" t="s">
        <v>5701</v>
      </c>
      <c r="D1593" s="21">
        <v>14000</v>
      </c>
      <c r="E1593" s="4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7">
        <f t="shared" si="144"/>
        <v>29.228571428571428</v>
      </c>
      <c r="P1593" s="5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32" x14ac:dyDescent="0.2">
      <c r="A1594">
        <v>1592</v>
      </c>
      <c r="B1594" s="2" t="s">
        <v>1593</v>
      </c>
      <c r="C1594" s="2" t="s">
        <v>5702</v>
      </c>
      <c r="D1594" s="21">
        <v>25</v>
      </c>
      <c r="E1594" s="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7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32" x14ac:dyDescent="0.2">
      <c r="A1595">
        <v>1593</v>
      </c>
      <c r="B1595" s="2" t="s">
        <v>1594</v>
      </c>
      <c r="C1595" s="2" t="s">
        <v>5703</v>
      </c>
      <c r="D1595" s="21">
        <v>22000</v>
      </c>
      <c r="E1595" s="4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7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32" x14ac:dyDescent="0.2">
      <c r="A1596">
        <v>1594</v>
      </c>
      <c r="B1596" s="2" t="s">
        <v>1595</v>
      </c>
      <c r="C1596" s="2" t="s">
        <v>5704</v>
      </c>
      <c r="D1596" s="21">
        <v>1000</v>
      </c>
      <c r="E1596" s="4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7">
        <f t="shared" si="144"/>
        <v>20.5</v>
      </c>
      <c r="P1596" s="5">
        <f t="shared" si="145"/>
        <v>20</v>
      </c>
      <c r="Q1596" t="str">
        <f t="shared" si="146"/>
        <v>photography</v>
      </c>
      <c r="R1596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48" x14ac:dyDescent="0.2">
      <c r="A1597">
        <v>1595</v>
      </c>
      <c r="B1597" s="2" t="s">
        <v>1596</v>
      </c>
      <c r="C1597" s="2" t="s">
        <v>5705</v>
      </c>
      <c r="D1597" s="21">
        <v>100000</v>
      </c>
      <c r="E1597" s="4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7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32" x14ac:dyDescent="0.2">
      <c r="A1598">
        <v>1596</v>
      </c>
      <c r="B1598" s="2" t="s">
        <v>1597</v>
      </c>
      <c r="C1598" s="2" t="s">
        <v>5706</v>
      </c>
      <c r="D1598" s="21">
        <v>3250</v>
      </c>
      <c r="E1598" s="4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7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48" x14ac:dyDescent="0.2">
      <c r="A1599">
        <v>1597</v>
      </c>
      <c r="B1599" s="2" t="s">
        <v>1598</v>
      </c>
      <c r="C1599" s="2" t="s">
        <v>5707</v>
      </c>
      <c r="D1599" s="21">
        <v>15000</v>
      </c>
      <c r="E1599" s="4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7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48" x14ac:dyDescent="0.2">
      <c r="A1600">
        <v>1598</v>
      </c>
      <c r="B1600" s="2" t="s">
        <v>1599</v>
      </c>
      <c r="C1600" s="2" t="s">
        <v>5708</v>
      </c>
      <c r="D1600" s="21">
        <v>800</v>
      </c>
      <c r="E1600" s="4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7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48" x14ac:dyDescent="0.2">
      <c r="A1601">
        <v>1599</v>
      </c>
      <c r="B1601" s="2" t="s">
        <v>1600</v>
      </c>
      <c r="C1601" s="2" t="s">
        <v>5709</v>
      </c>
      <c r="D1601" s="21">
        <v>500</v>
      </c>
      <c r="E1601" s="4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7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48" x14ac:dyDescent="0.2">
      <c r="A1602">
        <v>1600</v>
      </c>
      <c r="B1602" s="2" t="s">
        <v>1601</v>
      </c>
      <c r="C1602" s="2" t="s">
        <v>5710</v>
      </c>
      <c r="D1602" s="21">
        <v>5000</v>
      </c>
      <c r="E1602" s="4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7">
        <f t="shared" si="144"/>
        <v>7.3400000000000007</v>
      </c>
      <c r="P1602" s="5">
        <f t="shared" si="145"/>
        <v>40</v>
      </c>
      <c r="Q1602" t="str">
        <f t="shared" si="146"/>
        <v>photography</v>
      </c>
      <c r="R1602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48" x14ac:dyDescent="0.2">
      <c r="A1603">
        <v>1601</v>
      </c>
      <c r="B1603" s="2" t="s">
        <v>1602</v>
      </c>
      <c r="C1603" s="2" t="s">
        <v>5711</v>
      </c>
      <c r="D1603" s="21">
        <v>2500</v>
      </c>
      <c r="E1603" s="4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7">
        <f t="shared" ref="O1603:O1666" si="150">(E1603/D1603)*100</f>
        <v>108.2492</v>
      </c>
      <c r="P1603" s="5">
        <f t="shared" ref="P1603:P1666" si="151">IF(E1603, QUOTIENT(E1603,L1603),0)</f>
        <v>48</v>
      </c>
      <c r="Q1603" t="str">
        <f t="shared" ref="Q1603:Q1666" si="152">LEFT(N1603,FIND("/",N1603,1)-1)</f>
        <v>music</v>
      </c>
      <c r="R1603" t="str">
        <f t="shared" ref="R1603:R1666" si="153">RIGHT(N1603,LEN(N1603)-FIND("/",N1603,1))</f>
        <v>rock</v>
      </c>
      <c r="S1603" s="15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2" t="s">
        <v>1603</v>
      </c>
      <c r="C1604" s="2" t="s">
        <v>5712</v>
      </c>
      <c r="D1604" s="21">
        <v>1500</v>
      </c>
      <c r="E1604" s="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7">
        <f t="shared" si="150"/>
        <v>100.16666666666667</v>
      </c>
      <c r="P1604" s="5">
        <f t="shared" si="151"/>
        <v>46</v>
      </c>
      <c r="Q1604" t="str">
        <f t="shared" si="152"/>
        <v>music</v>
      </c>
      <c r="R1604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32" x14ac:dyDescent="0.2">
      <c r="A1605">
        <v>1603</v>
      </c>
      <c r="B1605" s="2" t="s">
        <v>1604</v>
      </c>
      <c r="C1605" s="2" t="s">
        <v>5713</v>
      </c>
      <c r="D1605" s="21">
        <v>2000</v>
      </c>
      <c r="E1605" s="4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7">
        <f t="shared" si="150"/>
        <v>100.03299999999999</v>
      </c>
      <c r="P1605" s="5">
        <f t="shared" si="151"/>
        <v>66</v>
      </c>
      <c r="Q1605" t="str">
        <f t="shared" si="152"/>
        <v>music</v>
      </c>
      <c r="R1605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48" x14ac:dyDescent="0.2">
      <c r="A1606">
        <v>1604</v>
      </c>
      <c r="B1606" s="2" t="s">
        <v>1605</v>
      </c>
      <c r="C1606" s="2" t="s">
        <v>5714</v>
      </c>
      <c r="D1606" s="21">
        <v>2800</v>
      </c>
      <c r="E1606" s="4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7">
        <f t="shared" si="150"/>
        <v>122.10714285714286</v>
      </c>
      <c r="P1606" s="5">
        <f t="shared" si="151"/>
        <v>48</v>
      </c>
      <c r="Q1606" t="str">
        <f t="shared" si="152"/>
        <v>music</v>
      </c>
      <c r="R1606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48" x14ac:dyDescent="0.2">
      <c r="A1607">
        <v>1605</v>
      </c>
      <c r="B1607" s="2" t="s">
        <v>1606</v>
      </c>
      <c r="C1607" s="2" t="s">
        <v>5715</v>
      </c>
      <c r="D1607" s="21">
        <v>6000</v>
      </c>
      <c r="E1607" s="4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7">
        <f t="shared" si="150"/>
        <v>100.69333333333334</v>
      </c>
      <c r="P1607" s="5">
        <f t="shared" si="151"/>
        <v>137</v>
      </c>
      <c r="Q1607" t="str">
        <f t="shared" si="152"/>
        <v>music</v>
      </c>
      <c r="R1607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48" x14ac:dyDescent="0.2">
      <c r="A1608">
        <v>1606</v>
      </c>
      <c r="B1608" s="2" t="s">
        <v>1607</v>
      </c>
      <c r="C1608" s="2" t="s">
        <v>5716</v>
      </c>
      <c r="D1608" s="21">
        <v>8000</v>
      </c>
      <c r="E1608" s="4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7">
        <f t="shared" si="150"/>
        <v>101.004125</v>
      </c>
      <c r="P1608" s="5">
        <f t="shared" si="151"/>
        <v>87</v>
      </c>
      <c r="Q1608" t="str">
        <f t="shared" si="152"/>
        <v>music</v>
      </c>
      <c r="R1608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48" x14ac:dyDescent="0.2">
      <c r="A1609">
        <v>1607</v>
      </c>
      <c r="B1609" s="2" t="s">
        <v>1608</v>
      </c>
      <c r="C1609" s="2" t="s">
        <v>5717</v>
      </c>
      <c r="D1609" s="21">
        <v>10000</v>
      </c>
      <c r="E1609" s="4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7">
        <f t="shared" si="150"/>
        <v>145.11000000000001</v>
      </c>
      <c r="P1609" s="5">
        <f t="shared" si="151"/>
        <v>70</v>
      </c>
      <c r="Q1609" t="str">
        <f t="shared" si="152"/>
        <v>music</v>
      </c>
      <c r="R1609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32" x14ac:dyDescent="0.2">
      <c r="A1610">
        <v>1608</v>
      </c>
      <c r="B1610" s="2" t="s">
        <v>1609</v>
      </c>
      <c r="C1610" s="2" t="s">
        <v>5718</v>
      </c>
      <c r="D1610" s="21">
        <v>1200</v>
      </c>
      <c r="E1610" s="4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7">
        <f t="shared" si="150"/>
        <v>101.25</v>
      </c>
      <c r="P1610" s="5">
        <f t="shared" si="151"/>
        <v>52</v>
      </c>
      <c r="Q1610" t="str">
        <f t="shared" si="152"/>
        <v>music</v>
      </c>
      <c r="R1610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48" x14ac:dyDescent="0.2">
      <c r="A1611">
        <v>1609</v>
      </c>
      <c r="B1611" s="2" t="s">
        <v>1610</v>
      </c>
      <c r="C1611" s="2" t="s">
        <v>5719</v>
      </c>
      <c r="D1611" s="21">
        <v>1500</v>
      </c>
      <c r="E1611" s="4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7">
        <f t="shared" si="150"/>
        <v>118.33333333333333</v>
      </c>
      <c r="P1611" s="5">
        <f t="shared" si="151"/>
        <v>443</v>
      </c>
      <c r="Q1611" t="str">
        <f t="shared" si="152"/>
        <v>music</v>
      </c>
      <c r="R1611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32" x14ac:dyDescent="0.2">
      <c r="A1612">
        <v>1610</v>
      </c>
      <c r="B1612" s="2" t="s">
        <v>1611</v>
      </c>
      <c r="C1612" s="2" t="s">
        <v>5720</v>
      </c>
      <c r="D1612" s="21">
        <v>2000</v>
      </c>
      <c r="E1612" s="4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7">
        <f t="shared" si="150"/>
        <v>271.85000000000002</v>
      </c>
      <c r="P1612" s="5">
        <f t="shared" si="151"/>
        <v>48</v>
      </c>
      <c r="Q1612" t="str">
        <f t="shared" si="152"/>
        <v>music</v>
      </c>
      <c r="R1612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ht="16" x14ac:dyDescent="0.2">
      <c r="A1613">
        <v>1611</v>
      </c>
      <c r="B1613" s="2" t="s">
        <v>1612</v>
      </c>
      <c r="C1613" s="2" t="s">
        <v>5721</v>
      </c>
      <c r="D1613" s="21">
        <v>800</v>
      </c>
      <c r="E1613" s="4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7">
        <f t="shared" si="150"/>
        <v>125.125</v>
      </c>
      <c r="P1613" s="5">
        <f t="shared" si="151"/>
        <v>37</v>
      </c>
      <c r="Q1613" t="str">
        <f t="shared" si="152"/>
        <v>music</v>
      </c>
      <c r="R1613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32" x14ac:dyDescent="0.2">
      <c r="A1614">
        <v>1612</v>
      </c>
      <c r="B1614" s="2" t="s">
        <v>1613</v>
      </c>
      <c r="C1614" s="2" t="s">
        <v>5722</v>
      </c>
      <c r="D1614" s="21">
        <v>500</v>
      </c>
      <c r="E1614" s="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7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48" x14ac:dyDescent="0.2">
      <c r="A1615">
        <v>1613</v>
      </c>
      <c r="B1615" s="2" t="s">
        <v>1614</v>
      </c>
      <c r="C1615" s="2" t="s">
        <v>5723</v>
      </c>
      <c r="D1615" s="21">
        <v>1000</v>
      </c>
      <c r="E1615" s="4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7">
        <f t="shared" si="150"/>
        <v>101.49999999999999</v>
      </c>
      <c r="P1615" s="5">
        <f t="shared" si="151"/>
        <v>39</v>
      </c>
      <c r="Q1615" t="str">
        <f t="shared" si="152"/>
        <v>music</v>
      </c>
      <c r="R1615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48" x14ac:dyDescent="0.2">
      <c r="A1616">
        <v>1614</v>
      </c>
      <c r="B1616" s="2" t="s">
        <v>1615</v>
      </c>
      <c r="C1616" s="2" t="s">
        <v>5724</v>
      </c>
      <c r="D1616" s="21">
        <v>5000</v>
      </c>
      <c r="E1616" s="4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7">
        <f t="shared" si="150"/>
        <v>102.69999999999999</v>
      </c>
      <c r="P1616" s="5">
        <f t="shared" si="151"/>
        <v>66</v>
      </c>
      <c r="Q1616" t="str">
        <f t="shared" si="152"/>
        <v>music</v>
      </c>
      <c r="R1616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48" x14ac:dyDescent="0.2">
      <c r="A1617">
        <v>1615</v>
      </c>
      <c r="B1617" s="2" t="s">
        <v>1616</v>
      </c>
      <c r="C1617" s="2" t="s">
        <v>5725</v>
      </c>
      <c r="D1617" s="21">
        <v>8000</v>
      </c>
      <c r="E1617" s="4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7">
        <f t="shared" si="150"/>
        <v>114.12500000000001</v>
      </c>
      <c r="P1617" s="5">
        <f t="shared" si="151"/>
        <v>67</v>
      </c>
      <c r="Q1617" t="str">
        <f t="shared" si="152"/>
        <v>music</v>
      </c>
      <c r="R1617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48" x14ac:dyDescent="0.2">
      <c r="A1618">
        <v>1616</v>
      </c>
      <c r="B1618" s="2" t="s">
        <v>1617</v>
      </c>
      <c r="C1618" s="2" t="s">
        <v>5726</v>
      </c>
      <c r="D1618" s="21">
        <v>10000</v>
      </c>
      <c r="E1618" s="4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7">
        <f t="shared" si="150"/>
        <v>104.2</v>
      </c>
      <c r="P1618" s="5">
        <f t="shared" si="151"/>
        <v>66</v>
      </c>
      <c r="Q1618" t="str">
        <f t="shared" si="152"/>
        <v>music</v>
      </c>
      <c r="R1618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32" x14ac:dyDescent="0.2">
      <c r="A1619">
        <v>1617</v>
      </c>
      <c r="B1619" s="2" t="s">
        <v>1618</v>
      </c>
      <c r="C1619" s="2" t="s">
        <v>5727</v>
      </c>
      <c r="D1619" s="21">
        <v>7000</v>
      </c>
      <c r="E1619" s="4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7">
        <f t="shared" si="150"/>
        <v>145.85714285714286</v>
      </c>
      <c r="P1619" s="5">
        <f t="shared" si="151"/>
        <v>64</v>
      </c>
      <c r="Q1619" t="str">
        <f t="shared" si="152"/>
        <v>music</v>
      </c>
      <c r="R1619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32" x14ac:dyDescent="0.2">
      <c r="A1620">
        <v>1618</v>
      </c>
      <c r="B1620" s="2" t="s">
        <v>1619</v>
      </c>
      <c r="C1620" s="2" t="s">
        <v>5728</v>
      </c>
      <c r="D1620" s="21">
        <v>1500</v>
      </c>
      <c r="E1620" s="4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7">
        <f t="shared" si="150"/>
        <v>105.06666666666666</v>
      </c>
      <c r="P1620" s="5">
        <f t="shared" si="151"/>
        <v>58</v>
      </c>
      <c r="Q1620" t="str">
        <f t="shared" si="152"/>
        <v>music</v>
      </c>
      <c r="R1620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48" x14ac:dyDescent="0.2">
      <c r="A1621">
        <v>1619</v>
      </c>
      <c r="B1621" s="2" t="s">
        <v>1620</v>
      </c>
      <c r="C1621" s="2" t="s">
        <v>5729</v>
      </c>
      <c r="D1621" s="21">
        <v>1500</v>
      </c>
      <c r="E1621" s="4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7">
        <f t="shared" si="150"/>
        <v>133.33333333333331</v>
      </c>
      <c r="P1621" s="5">
        <f t="shared" si="151"/>
        <v>86</v>
      </c>
      <c r="Q1621" t="str">
        <f t="shared" si="152"/>
        <v>music</v>
      </c>
      <c r="R1621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32" x14ac:dyDescent="0.2">
      <c r="A1622">
        <v>1620</v>
      </c>
      <c r="B1622" s="2" t="s">
        <v>1621</v>
      </c>
      <c r="C1622" s="2" t="s">
        <v>5730</v>
      </c>
      <c r="D1622" s="21">
        <v>1000</v>
      </c>
      <c r="E1622" s="4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7">
        <f t="shared" si="150"/>
        <v>112.99999999999999</v>
      </c>
      <c r="P1622" s="5">
        <f t="shared" si="151"/>
        <v>66</v>
      </c>
      <c r="Q1622" t="str">
        <f t="shared" si="152"/>
        <v>music</v>
      </c>
      <c r="R1622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48" x14ac:dyDescent="0.2">
      <c r="A1623">
        <v>1621</v>
      </c>
      <c r="B1623" s="2" t="s">
        <v>1622</v>
      </c>
      <c r="C1623" s="2" t="s">
        <v>5731</v>
      </c>
      <c r="D1623" s="21">
        <v>5000</v>
      </c>
      <c r="E1623" s="4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7">
        <f t="shared" si="150"/>
        <v>121.2</v>
      </c>
      <c r="P1623" s="5">
        <f t="shared" si="151"/>
        <v>163</v>
      </c>
      <c r="Q1623" t="str">
        <f t="shared" si="152"/>
        <v>music</v>
      </c>
      <c r="R1623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48" x14ac:dyDescent="0.2">
      <c r="A1624">
        <v>1622</v>
      </c>
      <c r="B1624" s="2" t="s">
        <v>1623</v>
      </c>
      <c r="C1624" s="2" t="s">
        <v>5732</v>
      </c>
      <c r="D1624" s="21">
        <v>6900</v>
      </c>
      <c r="E1624" s="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7">
        <f t="shared" si="150"/>
        <v>101.72463768115942</v>
      </c>
      <c r="P1624" s="5">
        <f t="shared" si="151"/>
        <v>107</v>
      </c>
      <c r="Q1624" t="str">
        <f t="shared" si="152"/>
        <v>music</v>
      </c>
      <c r="R1624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48" x14ac:dyDescent="0.2">
      <c r="A1625">
        <v>1623</v>
      </c>
      <c r="B1625" s="2" t="s">
        <v>1624</v>
      </c>
      <c r="C1625" s="2" t="s">
        <v>5733</v>
      </c>
      <c r="D1625" s="21">
        <v>750</v>
      </c>
      <c r="E1625" s="4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7">
        <f t="shared" si="150"/>
        <v>101.06666666666666</v>
      </c>
      <c r="P1625" s="5">
        <f t="shared" si="151"/>
        <v>42</v>
      </c>
      <c r="Q1625" t="str">
        <f t="shared" si="152"/>
        <v>music</v>
      </c>
      <c r="R1625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32" x14ac:dyDescent="0.2">
      <c r="A1626">
        <v>1624</v>
      </c>
      <c r="B1626" s="2" t="s">
        <v>1625</v>
      </c>
      <c r="C1626" s="2" t="s">
        <v>5734</v>
      </c>
      <c r="D1626" s="21">
        <v>1000</v>
      </c>
      <c r="E1626" s="4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7">
        <f t="shared" si="150"/>
        <v>118</v>
      </c>
      <c r="P1626" s="5">
        <f t="shared" si="151"/>
        <v>47</v>
      </c>
      <c r="Q1626" t="str">
        <f t="shared" si="152"/>
        <v>music</v>
      </c>
      <c r="R1626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48" x14ac:dyDescent="0.2">
      <c r="A1627">
        <v>1625</v>
      </c>
      <c r="B1627" s="2" t="s">
        <v>1626</v>
      </c>
      <c r="C1627" s="2" t="s">
        <v>5735</v>
      </c>
      <c r="D1627" s="21">
        <v>7500</v>
      </c>
      <c r="E1627" s="4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7">
        <f t="shared" si="150"/>
        <v>155.33333333333331</v>
      </c>
      <c r="P1627" s="5">
        <f t="shared" si="151"/>
        <v>112</v>
      </c>
      <c r="Q1627" t="str">
        <f t="shared" si="152"/>
        <v>music</v>
      </c>
      <c r="R1627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48" x14ac:dyDescent="0.2">
      <c r="A1628">
        <v>1626</v>
      </c>
      <c r="B1628" s="2" t="s">
        <v>1627</v>
      </c>
      <c r="C1628" s="2" t="s">
        <v>5736</v>
      </c>
      <c r="D1628" s="21">
        <v>8000</v>
      </c>
      <c r="E1628" s="4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7">
        <f t="shared" si="150"/>
        <v>101.18750000000001</v>
      </c>
      <c r="P1628" s="5">
        <f t="shared" si="151"/>
        <v>74</v>
      </c>
      <c r="Q1628" t="str">
        <f t="shared" si="152"/>
        <v>music</v>
      </c>
      <c r="R1628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48" x14ac:dyDescent="0.2">
      <c r="A1629">
        <v>1627</v>
      </c>
      <c r="B1629" s="2" t="s">
        <v>1628</v>
      </c>
      <c r="C1629" s="2" t="s">
        <v>5737</v>
      </c>
      <c r="D1629" s="21">
        <v>2000</v>
      </c>
      <c r="E1629" s="4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7">
        <f t="shared" si="150"/>
        <v>117</v>
      </c>
      <c r="P1629" s="5">
        <f t="shared" si="151"/>
        <v>61</v>
      </c>
      <c r="Q1629" t="str">
        <f t="shared" si="152"/>
        <v>music</v>
      </c>
      <c r="R1629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32" x14ac:dyDescent="0.2">
      <c r="A1630">
        <v>1628</v>
      </c>
      <c r="B1630" s="2" t="s">
        <v>1629</v>
      </c>
      <c r="C1630" s="2" t="s">
        <v>5738</v>
      </c>
      <c r="D1630" s="21">
        <v>4000</v>
      </c>
      <c r="E1630" s="4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7">
        <f t="shared" si="150"/>
        <v>100.925</v>
      </c>
      <c r="P1630" s="5">
        <f t="shared" si="151"/>
        <v>45</v>
      </c>
      <c r="Q1630" t="str">
        <f t="shared" si="152"/>
        <v>music</v>
      </c>
      <c r="R1630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32" x14ac:dyDescent="0.2">
      <c r="A1631">
        <v>1629</v>
      </c>
      <c r="B1631" s="2" t="s">
        <v>1630</v>
      </c>
      <c r="C1631" s="2" t="s">
        <v>5739</v>
      </c>
      <c r="D1631" s="21">
        <v>6000</v>
      </c>
      <c r="E1631" s="4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7">
        <f t="shared" si="150"/>
        <v>103.66666666666666</v>
      </c>
      <c r="P1631" s="5">
        <f t="shared" si="151"/>
        <v>75</v>
      </c>
      <c r="Q1631" t="str">
        <f t="shared" si="152"/>
        <v>music</v>
      </c>
      <c r="R1631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48" x14ac:dyDescent="0.2">
      <c r="A1632">
        <v>1630</v>
      </c>
      <c r="B1632" s="2" t="s">
        <v>1631</v>
      </c>
      <c r="C1632" s="2" t="s">
        <v>5740</v>
      </c>
      <c r="D1632" s="21">
        <v>4000</v>
      </c>
      <c r="E1632" s="4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7">
        <f t="shared" si="150"/>
        <v>265.25</v>
      </c>
      <c r="P1632" s="5">
        <f t="shared" si="151"/>
        <v>84</v>
      </c>
      <c r="Q1632" t="str">
        <f t="shared" si="152"/>
        <v>music</v>
      </c>
      <c r="R1632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48" x14ac:dyDescent="0.2">
      <c r="A1633">
        <v>1631</v>
      </c>
      <c r="B1633" s="2" t="s">
        <v>1632</v>
      </c>
      <c r="C1633" s="2" t="s">
        <v>5741</v>
      </c>
      <c r="D1633" s="21">
        <v>10000</v>
      </c>
      <c r="E1633" s="4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7">
        <f t="shared" si="150"/>
        <v>155.91</v>
      </c>
      <c r="P1633" s="5">
        <f t="shared" si="151"/>
        <v>117</v>
      </c>
      <c r="Q1633" t="str">
        <f t="shared" si="152"/>
        <v>music</v>
      </c>
      <c r="R1633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48" x14ac:dyDescent="0.2">
      <c r="A1634">
        <v>1632</v>
      </c>
      <c r="B1634" s="2" t="s">
        <v>1633</v>
      </c>
      <c r="C1634" s="2" t="s">
        <v>5742</v>
      </c>
      <c r="D1634" s="21">
        <v>4000</v>
      </c>
      <c r="E1634" s="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7">
        <f t="shared" si="150"/>
        <v>101.62500000000001</v>
      </c>
      <c r="P1634" s="5">
        <f t="shared" si="151"/>
        <v>86</v>
      </c>
      <c r="Q1634" t="str">
        <f t="shared" si="152"/>
        <v>music</v>
      </c>
      <c r="R1634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48" x14ac:dyDescent="0.2">
      <c r="A1635">
        <v>1633</v>
      </c>
      <c r="B1635" s="2" t="s">
        <v>1634</v>
      </c>
      <c r="C1635" s="2" t="s">
        <v>5743</v>
      </c>
      <c r="D1635" s="21">
        <v>10000</v>
      </c>
      <c r="E1635" s="4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7">
        <f t="shared" si="150"/>
        <v>100</v>
      </c>
      <c r="P1635" s="5">
        <f t="shared" si="151"/>
        <v>172</v>
      </c>
      <c r="Q1635" t="str">
        <f t="shared" si="152"/>
        <v>music</v>
      </c>
      <c r="R1635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32" x14ac:dyDescent="0.2">
      <c r="A1636">
        <v>1634</v>
      </c>
      <c r="B1636" s="2" t="s">
        <v>1635</v>
      </c>
      <c r="C1636" s="2" t="s">
        <v>5744</v>
      </c>
      <c r="D1636" s="21">
        <v>2000</v>
      </c>
      <c r="E1636" s="4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7">
        <f t="shared" si="150"/>
        <v>100.49999999999999</v>
      </c>
      <c r="P1636" s="5">
        <f t="shared" si="151"/>
        <v>62</v>
      </c>
      <c r="Q1636" t="str">
        <f t="shared" si="152"/>
        <v>music</v>
      </c>
      <c r="R1636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48" x14ac:dyDescent="0.2">
      <c r="A1637">
        <v>1635</v>
      </c>
      <c r="B1637" s="2" t="s">
        <v>1636</v>
      </c>
      <c r="C1637" s="2" t="s">
        <v>5745</v>
      </c>
      <c r="D1637" s="21">
        <v>2000</v>
      </c>
      <c r="E1637" s="4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7">
        <f t="shared" si="150"/>
        <v>125.29999999999998</v>
      </c>
      <c r="P1637" s="5">
        <f t="shared" si="151"/>
        <v>67</v>
      </c>
      <c r="Q1637" t="str">
        <f t="shared" si="152"/>
        <v>music</v>
      </c>
      <c r="R1637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48" x14ac:dyDescent="0.2">
      <c r="A1638">
        <v>1636</v>
      </c>
      <c r="B1638" s="2" t="s">
        <v>1637</v>
      </c>
      <c r="C1638" s="2" t="s">
        <v>5746</v>
      </c>
      <c r="D1638" s="21">
        <v>4500</v>
      </c>
      <c r="E1638" s="4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7">
        <f t="shared" si="150"/>
        <v>103.55555555555556</v>
      </c>
      <c r="P1638" s="5">
        <f t="shared" si="151"/>
        <v>53</v>
      </c>
      <c r="Q1638" t="str">
        <f t="shared" si="152"/>
        <v>music</v>
      </c>
      <c r="R1638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48" x14ac:dyDescent="0.2">
      <c r="A1639">
        <v>1637</v>
      </c>
      <c r="B1639" s="2" t="s">
        <v>1638</v>
      </c>
      <c r="C1639" s="2" t="s">
        <v>5747</v>
      </c>
      <c r="D1639" s="21">
        <v>500</v>
      </c>
      <c r="E1639" s="4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7">
        <f t="shared" si="150"/>
        <v>103.8</v>
      </c>
      <c r="P1639" s="5">
        <f t="shared" si="151"/>
        <v>34</v>
      </c>
      <c r="Q1639" t="str">
        <f t="shared" si="152"/>
        <v>music</v>
      </c>
      <c r="R1639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32" x14ac:dyDescent="0.2">
      <c r="A1640">
        <v>1638</v>
      </c>
      <c r="B1640" s="2" t="s">
        <v>1639</v>
      </c>
      <c r="C1640" s="2" t="s">
        <v>5748</v>
      </c>
      <c r="D1640" s="21">
        <v>1000</v>
      </c>
      <c r="E1640" s="4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7">
        <f t="shared" si="150"/>
        <v>105</v>
      </c>
      <c r="P1640" s="5">
        <f t="shared" si="151"/>
        <v>38</v>
      </c>
      <c r="Q1640" t="str">
        <f t="shared" si="152"/>
        <v>music</v>
      </c>
      <c r="R1640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48" x14ac:dyDescent="0.2">
      <c r="A1641">
        <v>1639</v>
      </c>
      <c r="B1641" s="2" t="s">
        <v>1640</v>
      </c>
      <c r="C1641" s="2" t="s">
        <v>5749</v>
      </c>
      <c r="D1641" s="21">
        <v>1800</v>
      </c>
      <c r="E1641" s="4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7">
        <f t="shared" si="150"/>
        <v>100</v>
      </c>
      <c r="P1641" s="5">
        <f t="shared" si="151"/>
        <v>94</v>
      </c>
      <c r="Q1641" t="str">
        <f t="shared" si="152"/>
        <v>music</v>
      </c>
      <c r="R1641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48" x14ac:dyDescent="0.2">
      <c r="A1642">
        <v>1640</v>
      </c>
      <c r="B1642" s="2" t="s">
        <v>1641</v>
      </c>
      <c r="C1642" s="2" t="s">
        <v>5750</v>
      </c>
      <c r="D1642" s="21">
        <v>400</v>
      </c>
      <c r="E1642" s="4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7">
        <f t="shared" si="150"/>
        <v>169.86</v>
      </c>
      <c r="P1642" s="5">
        <f t="shared" si="151"/>
        <v>39</v>
      </c>
      <c r="Q1642" t="str">
        <f t="shared" si="152"/>
        <v>music</v>
      </c>
      <c r="R1642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32" x14ac:dyDescent="0.2">
      <c r="A1643">
        <v>1641</v>
      </c>
      <c r="B1643" s="2" t="s">
        <v>1642</v>
      </c>
      <c r="C1643" s="2" t="s">
        <v>5751</v>
      </c>
      <c r="D1643" s="21">
        <v>2500</v>
      </c>
      <c r="E1643" s="4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7">
        <f t="shared" si="150"/>
        <v>101.4</v>
      </c>
      <c r="P1643" s="5">
        <f t="shared" si="151"/>
        <v>97</v>
      </c>
      <c r="Q1643" t="str">
        <f t="shared" si="152"/>
        <v>music</v>
      </c>
      <c r="R1643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48" x14ac:dyDescent="0.2">
      <c r="A1644">
        <v>1642</v>
      </c>
      <c r="B1644" s="2" t="s">
        <v>1643</v>
      </c>
      <c r="C1644" s="2" t="s">
        <v>5752</v>
      </c>
      <c r="D1644" s="21">
        <v>1200</v>
      </c>
      <c r="E1644" s="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7">
        <f t="shared" si="150"/>
        <v>100</v>
      </c>
      <c r="P1644" s="5">
        <f t="shared" si="151"/>
        <v>42</v>
      </c>
      <c r="Q1644" t="str">
        <f t="shared" si="152"/>
        <v>music</v>
      </c>
      <c r="R1644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32" x14ac:dyDescent="0.2">
      <c r="A1645">
        <v>1643</v>
      </c>
      <c r="B1645" s="2" t="s">
        <v>1644</v>
      </c>
      <c r="C1645" s="2" t="s">
        <v>5753</v>
      </c>
      <c r="D1645" s="21">
        <v>5000</v>
      </c>
      <c r="E1645" s="4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7">
        <f t="shared" si="150"/>
        <v>124.70000000000002</v>
      </c>
      <c r="P1645" s="5">
        <f t="shared" si="151"/>
        <v>168</v>
      </c>
      <c r="Q1645" t="str">
        <f t="shared" si="152"/>
        <v>music</v>
      </c>
      <c r="R1645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48" x14ac:dyDescent="0.2">
      <c r="A1646">
        <v>1644</v>
      </c>
      <c r="B1646" s="2" t="s">
        <v>1645</v>
      </c>
      <c r="C1646" s="2" t="s">
        <v>5754</v>
      </c>
      <c r="D1646" s="21">
        <v>10000</v>
      </c>
      <c r="E1646" s="4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7">
        <f t="shared" si="150"/>
        <v>109.5</v>
      </c>
      <c r="P1646" s="5">
        <f t="shared" si="151"/>
        <v>85</v>
      </c>
      <c r="Q1646" t="str">
        <f t="shared" si="152"/>
        <v>music</v>
      </c>
      <c r="R1646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48" x14ac:dyDescent="0.2">
      <c r="A1647">
        <v>1645</v>
      </c>
      <c r="B1647" s="2" t="s">
        <v>1646</v>
      </c>
      <c r="C1647" s="2" t="s">
        <v>5755</v>
      </c>
      <c r="D1647" s="21">
        <v>5000</v>
      </c>
      <c r="E1647" s="4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7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48" x14ac:dyDescent="0.2">
      <c r="A1648">
        <v>1646</v>
      </c>
      <c r="B1648" s="2" t="s">
        <v>1647</v>
      </c>
      <c r="C1648" s="2" t="s">
        <v>5756</v>
      </c>
      <c r="D1648" s="21">
        <v>2000</v>
      </c>
      <c r="E1648" s="4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7">
        <f t="shared" si="150"/>
        <v>110.2</v>
      </c>
      <c r="P1648" s="5">
        <f t="shared" si="151"/>
        <v>26</v>
      </c>
      <c r="Q1648" t="str">
        <f t="shared" si="152"/>
        <v>music</v>
      </c>
      <c r="R1648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48" x14ac:dyDescent="0.2">
      <c r="A1649">
        <v>1647</v>
      </c>
      <c r="B1649" s="2" t="s">
        <v>1648</v>
      </c>
      <c r="C1649" s="2" t="s">
        <v>5757</v>
      </c>
      <c r="D1649" s="21">
        <v>5000</v>
      </c>
      <c r="E1649" s="4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7">
        <f t="shared" si="150"/>
        <v>104.71999999999998</v>
      </c>
      <c r="P1649" s="5">
        <f t="shared" si="151"/>
        <v>113</v>
      </c>
      <c r="Q1649" t="str">
        <f t="shared" si="152"/>
        <v>music</v>
      </c>
      <c r="R1649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48" x14ac:dyDescent="0.2">
      <c r="A1650">
        <v>1648</v>
      </c>
      <c r="B1650" s="2" t="s">
        <v>1649</v>
      </c>
      <c r="C1650" s="2" t="s">
        <v>5758</v>
      </c>
      <c r="D1650" s="21">
        <v>2300</v>
      </c>
      <c r="E1650" s="4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7">
        <f t="shared" si="150"/>
        <v>125.26086956521738</v>
      </c>
      <c r="P1650" s="5">
        <f t="shared" si="151"/>
        <v>32</v>
      </c>
      <c r="Q1650" t="str">
        <f t="shared" si="152"/>
        <v>music</v>
      </c>
      <c r="R1650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48" x14ac:dyDescent="0.2">
      <c r="A1651">
        <v>1649</v>
      </c>
      <c r="B1651" s="2" t="s">
        <v>1650</v>
      </c>
      <c r="C1651" s="2" t="s">
        <v>5759</v>
      </c>
      <c r="D1651" s="21">
        <v>3800</v>
      </c>
      <c r="E1651" s="4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7">
        <f t="shared" si="150"/>
        <v>100.58763157894737</v>
      </c>
      <c r="P1651" s="5">
        <f t="shared" si="151"/>
        <v>47</v>
      </c>
      <c r="Q1651" t="str">
        <f t="shared" si="152"/>
        <v>music</v>
      </c>
      <c r="R1651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32" x14ac:dyDescent="0.2">
      <c r="A1652">
        <v>1650</v>
      </c>
      <c r="B1652" s="2" t="s">
        <v>1651</v>
      </c>
      <c r="C1652" s="2" t="s">
        <v>5760</v>
      </c>
      <c r="D1652" s="21">
        <v>2000</v>
      </c>
      <c r="E1652" s="4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7">
        <f t="shared" si="150"/>
        <v>141.55000000000001</v>
      </c>
      <c r="P1652" s="5">
        <f t="shared" si="151"/>
        <v>88</v>
      </c>
      <c r="Q1652" t="str">
        <f t="shared" si="152"/>
        <v>music</v>
      </c>
      <c r="R1652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48" x14ac:dyDescent="0.2">
      <c r="A1653">
        <v>1651</v>
      </c>
      <c r="B1653" s="2" t="s">
        <v>1652</v>
      </c>
      <c r="C1653" s="2" t="s">
        <v>5761</v>
      </c>
      <c r="D1653" s="21">
        <v>2000</v>
      </c>
      <c r="E1653" s="4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7">
        <f t="shared" si="150"/>
        <v>100.75</v>
      </c>
      <c r="P1653" s="5">
        <f t="shared" si="151"/>
        <v>100</v>
      </c>
      <c r="Q1653" t="str">
        <f t="shared" si="152"/>
        <v>music</v>
      </c>
      <c r="R1653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48" x14ac:dyDescent="0.2">
      <c r="A1654">
        <v>1652</v>
      </c>
      <c r="B1654" s="2" t="s">
        <v>1653</v>
      </c>
      <c r="C1654" s="2" t="s">
        <v>5762</v>
      </c>
      <c r="D1654" s="21">
        <v>4500</v>
      </c>
      <c r="E1654" s="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7">
        <f t="shared" si="150"/>
        <v>100.66666666666666</v>
      </c>
      <c r="P1654" s="5">
        <f t="shared" si="151"/>
        <v>64</v>
      </c>
      <c r="Q1654" t="str">
        <f t="shared" si="152"/>
        <v>music</v>
      </c>
      <c r="R1654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48" x14ac:dyDescent="0.2">
      <c r="A1655">
        <v>1653</v>
      </c>
      <c r="B1655" s="2" t="s">
        <v>1654</v>
      </c>
      <c r="C1655" s="2" t="s">
        <v>5763</v>
      </c>
      <c r="D1655" s="21">
        <v>5000</v>
      </c>
      <c r="E1655" s="4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7">
        <f t="shared" si="150"/>
        <v>174.2304</v>
      </c>
      <c r="P1655" s="5">
        <f t="shared" si="151"/>
        <v>51</v>
      </c>
      <c r="Q1655" t="str">
        <f t="shared" si="152"/>
        <v>music</v>
      </c>
      <c r="R1655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48" x14ac:dyDescent="0.2">
      <c r="A1656">
        <v>1654</v>
      </c>
      <c r="B1656" s="2" t="s">
        <v>1655</v>
      </c>
      <c r="C1656" s="2" t="s">
        <v>5764</v>
      </c>
      <c r="D1656" s="21">
        <v>1100</v>
      </c>
      <c r="E1656" s="4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7">
        <f t="shared" si="150"/>
        <v>119.90909090909089</v>
      </c>
      <c r="P1656" s="5">
        <f t="shared" si="151"/>
        <v>38</v>
      </c>
      <c r="Q1656" t="str">
        <f t="shared" si="152"/>
        <v>music</v>
      </c>
      <c r="R1656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32" x14ac:dyDescent="0.2">
      <c r="A1657">
        <v>1655</v>
      </c>
      <c r="B1657" s="2" t="s">
        <v>1656</v>
      </c>
      <c r="C1657" s="2" t="s">
        <v>5765</v>
      </c>
      <c r="D1657" s="21">
        <v>1500</v>
      </c>
      <c r="E1657" s="4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7">
        <f t="shared" si="150"/>
        <v>142.86666666666667</v>
      </c>
      <c r="P1657" s="5">
        <f t="shared" si="151"/>
        <v>44</v>
      </c>
      <c r="Q1657" t="str">
        <f t="shared" si="152"/>
        <v>music</v>
      </c>
      <c r="R1657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64" x14ac:dyDescent="0.2">
      <c r="A1658">
        <v>1656</v>
      </c>
      <c r="B1658" s="2" t="s">
        <v>1657</v>
      </c>
      <c r="C1658" s="2" t="s">
        <v>5766</v>
      </c>
      <c r="D1658" s="21">
        <v>7500</v>
      </c>
      <c r="E1658" s="4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7">
        <f t="shared" si="150"/>
        <v>100.33493333333334</v>
      </c>
      <c r="P1658" s="5">
        <f t="shared" si="151"/>
        <v>156</v>
      </c>
      <c r="Q1658" t="str">
        <f t="shared" si="152"/>
        <v>music</v>
      </c>
      <c r="R1658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48" x14ac:dyDescent="0.2">
      <c r="A1659">
        <v>1657</v>
      </c>
      <c r="B1659" s="2" t="s">
        <v>1658</v>
      </c>
      <c r="C1659" s="2" t="s">
        <v>5767</v>
      </c>
      <c r="D1659" s="21">
        <v>25000</v>
      </c>
      <c r="E1659" s="4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7">
        <f t="shared" si="150"/>
        <v>104.93380000000001</v>
      </c>
      <c r="P1659" s="5">
        <f t="shared" si="151"/>
        <v>118</v>
      </c>
      <c r="Q1659" t="str">
        <f t="shared" si="152"/>
        <v>music</v>
      </c>
      <c r="R1659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48" x14ac:dyDescent="0.2">
      <c r="A1660">
        <v>1658</v>
      </c>
      <c r="B1660" s="2" t="s">
        <v>1659</v>
      </c>
      <c r="C1660" s="2" t="s">
        <v>5768</v>
      </c>
      <c r="D1660" s="21">
        <v>6000</v>
      </c>
      <c r="E1660" s="4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7">
        <f t="shared" si="150"/>
        <v>132.23333333333335</v>
      </c>
      <c r="P1660" s="5">
        <f t="shared" si="151"/>
        <v>74</v>
      </c>
      <c r="Q1660" t="str">
        <f t="shared" si="152"/>
        <v>music</v>
      </c>
      <c r="R1660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48" x14ac:dyDescent="0.2">
      <c r="A1661">
        <v>1659</v>
      </c>
      <c r="B1661" s="2" t="s">
        <v>1660</v>
      </c>
      <c r="C1661" s="2" t="s">
        <v>5769</v>
      </c>
      <c r="D1661" s="21">
        <v>500</v>
      </c>
      <c r="E1661" s="4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7">
        <f t="shared" si="150"/>
        <v>112.79999999999998</v>
      </c>
      <c r="P1661" s="5">
        <f t="shared" si="151"/>
        <v>12</v>
      </c>
      <c r="Q1661" t="str">
        <f t="shared" si="152"/>
        <v>music</v>
      </c>
      <c r="R1661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48" x14ac:dyDescent="0.2">
      <c r="A1662">
        <v>1660</v>
      </c>
      <c r="B1662" s="2" t="s">
        <v>1661</v>
      </c>
      <c r="C1662" s="2" t="s">
        <v>5770</v>
      </c>
      <c r="D1662" s="21">
        <v>80</v>
      </c>
      <c r="E1662" s="4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7">
        <f t="shared" si="150"/>
        <v>1253.75</v>
      </c>
      <c r="P1662" s="5">
        <f t="shared" si="151"/>
        <v>27</v>
      </c>
      <c r="Q1662" t="str">
        <f t="shared" si="152"/>
        <v>music</v>
      </c>
      <c r="R1662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64" x14ac:dyDescent="0.2">
      <c r="A1663">
        <v>1661</v>
      </c>
      <c r="B1663" s="2" t="s">
        <v>1662</v>
      </c>
      <c r="C1663" s="2" t="s">
        <v>5771</v>
      </c>
      <c r="D1663" s="21">
        <v>7900</v>
      </c>
      <c r="E1663" s="4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7">
        <f t="shared" si="150"/>
        <v>102.50632911392405</v>
      </c>
      <c r="P1663" s="5">
        <f t="shared" si="151"/>
        <v>80</v>
      </c>
      <c r="Q1663" t="str">
        <f t="shared" si="152"/>
        <v>music</v>
      </c>
      <c r="R1663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48" x14ac:dyDescent="0.2">
      <c r="A1664">
        <v>1662</v>
      </c>
      <c r="B1664" s="2" t="s">
        <v>1663</v>
      </c>
      <c r="C1664" s="2" t="s">
        <v>5772</v>
      </c>
      <c r="D1664" s="21">
        <v>8000</v>
      </c>
      <c r="E1664" s="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7">
        <f t="shared" si="150"/>
        <v>102.6375</v>
      </c>
      <c r="P1664" s="5">
        <f t="shared" si="151"/>
        <v>132</v>
      </c>
      <c r="Q1664" t="str">
        <f t="shared" si="152"/>
        <v>music</v>
      </c>
      <c r="R1664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32" x14ac:dyDescent="0.2">
      <c r="A1665">
        <v>1663</v>
      </c>
      <c r="B1665" s="2" t="s">
        <v>1664</v>
      </c>
      <c r="C1665" s="2" t="s">
        <v>5773</v>
      </c>
      <c r="D1665" s="21">
        <v>1000</v>
      </c>
      <c r="E1665" s="4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7">
        <f t="shared" si="150"/>
        <v>108</v>
      </c>
      <c r="P1665" s="5">
        <f t="shared" si="151"/>
        <v>33</v>
      </c>
      <c r="Q1665" t="str">
        <f t="shared" si="152"/>
        <v>music</v>
      </c>
      <c r="R1665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48" x14ac:dyDescent="0.2">
      <c r="A1666">
        <v>1664</v>
      </c>
      <c r="B1666" s="2" t="s">
        <v>1665</v>
      </c>
      <c r="C1666" s="2" t="s">
        <v>5774</v>
      </c>
      <c r="D1666" s="21">
        <v>2500</v>
      </c>
      <c r="E1666" s="4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7">
        <f t="shared" si="150"/>
        <v>122.40879999999999</v>
      </c>
      <c r="P1666" s="5">
        <f t="shared" si="151"/>
        <v>34</v>
      </c>
      <c r="Q1666" t="str">
        <f t="shared" si="152"/>
        <v>music</v>
      </c>
      <c r="R1666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48" x14ac:dyDescent="0.2">
      <c r="A1667">
        <v>1665</v>
      </c>
      <c r="B1667" s="2" t="s">
        <v>1666</v>
      </c>
      <c r="C1667" s="2" t="s">
        <v>5775</v>
      </c>
      <c r="D1667" s="21">
        <v>3500</v>
      </c>
      <c r="E1667" s="4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7">
        <f t="shared" ref="O1667:O1730" si="156">(E1667/D1667)*100</f>
        <v>119.45714285714286</v>
      </c>
      <c r="P1667" s="5">
        <f t="shared" ref="P1667:P1730" si="157">IF(E1667, QUOTIENT(E1667,L1667),0)</f>
        <v>44</v>
      </c>
      <c r="Q1667" t="str">
        <f t="shared" ref="Q1667:Q1730" si="158">LEFT(N1667,FIND("/",N1667,1)-1)</f>
        <v>music</v>
      </c>
      <c r="R1667" t="str">
        <f t="shared" ref="R1667:R1730" si="159">RIGHT(N1667,LEN(N1667)-FIND("/",N1667,1))</f>
        <v>pop</v>
      </c>
      <c r="S1667" s="15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8" x14ac:dyDescent="0.2">
      <c r="A1668">
        <v>1666</v>
      </c>
      <c r="B1668" s="2" t="s">
        <v>1667</v>
      </c>
      <c r="C1668" s="2" t="s">
        <v>5776</v>
      </c>
      <c r="D1668" s="21">
        <v>2500</v>
      </c>
      <c r="E1668" s="4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7">
        <f t="shared" si="156"/>
        <v>160.88</v>
      </c>
      <c r="P1668" s="5">
        <f t="shared" si="157"/>
        <v>41</v>
      </c>
      <c r="Q1668" t="str">
        <f t="shared" si="158"/>
        <v>music</v>
      </c>
      <c r="R1668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48" x14ac:dyDescent="0.2">
      <c r="A1669">
        <v>1667</v>
      </c>
      <c r="B1669" s="2" t="s">
        <v>1668</v>
      </c>
      <c r="C1669" s="2" t="s">
        <v>5777</v>
      </c>
      <c r="D1669" s="21">
        <v>3400</v>
      </c>
      <c r="E1669" s="4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7">
        <f t="shared" si="156"/>
        <v>126.85294117647059</v>
      </c>
      <c r="P1669" s="5">
        <f t="shared" si="157"/>
        <v>52</v>
      </c>
      <c r="Q1669" t="str">
        <f t="shared" si="158"/>
        <v>music</v>
      </c>
      <c r="R1669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48" x14ac:dyDescent="0.2">
      <c r="A1670">
        <v>1668</v>
      </c>
      <c r="B1670" s="2" t="s">
        <v>1669</v>
      </c>
      <c r="C1670" s="2" t="s">
        <v>5778</v>
      </c>
      <c r="D1670" s="21">
        <v>8000</v>
      </c>
      <c r="E1670" s="4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7">
        <f t="shared" si="156"/>
        <v>102.6375</v>
      </c>
      <c r="P1670" s="5">
        <f t="shared" si="157"/>
        <v>70</v>
      </c>
      <c r="Q1670" t="str">
        <f t="shared" si="158"/>
        <v>music</v>
      </c>
      <c r="R1670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48" x14ac:dyDescent="0.2">
      <c r="A1671">
        <v>1669</v>
      </c>
      <c r="B1671" s="2" t="s">
        <v>1670</v>
      </c>
      <c r="C1671" s="2" t="s">
        <v>5779</v>
      </c>
      <c r="D1671" s="21">
        <v>2000</v>
      </c>
      <c r="E1671" s="4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7">
        <f t="shared" si="156"/>
        <v>139.75</v>
      </c>
      <c r="P1671" s="5">
        <f t="shared" si="157"/>
        <v>53</v>
      </c>
      <c r="Q1671" t="str">
        <f t="shared" si="158"/>
        <v>music</v>
      </c>
      <c r="R1671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64" x14ac:dyDescent="0.2">
      <c r="A1672">
        <v>1670</v>
      </c>
      <c r="B1672" s="2" t="s">
        <v>1671</v>
      </c>
      <c r="C1672" s="2" t="s">
        <v>5780</v>
      </c>
      <c r="D1672" s="21">
        <v>1000</v>
      </c>
      <c r="E1672" s="4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7">
        <f t="shared" si="156"/>
        <v>102.60000000000001</v>
      </c>
      <c r="P1672" s="5">
        <f t="shared" si="157"/>
        <v>44</v>
      </c>
      <c r="Q1672" t="str">
        <f t="shared" si="158"/>
        <v>music</v>
      </c>
      <c r="R1672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32" x14ac:dyDescent="0.2">
      <c r="A1673">
        <v>1671</v>
      </c>
      <c r="B1673" s="2" t="s">
        <v>1672</v>
      </c>
      <c r="C1673" s="2" t="s">
        <v>5781</v>
      </c>
      <c r="D1673" s="21">
        <v>2000</v>
      </c>
      <c r="E1673" s="4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7">
        <f t="shared" si="156"/>
        <v>100.67349999999999</v>
      </c>
      <c r="P1673" s="5">
        <f t="shared" si="157"/>
        <v>26</v>
      </c>
      <c r="Q1673" t="str">
        <f t="shared" si="158"/>
        <v>music</v>
      </c>
      <c r="R1673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32" x14ac:dyDescent="0.2">
      <c r="A1674">
        <v>1672</v>
      </c>
      <c r="B1674" s="2" t="s">
        <v>1673</v>
      </c>
      <c r="C1674" s="2" t="s">
        <v>5782</v>
      </c>
      <c r="D1674" s="21">
        <v>1700</v>
      </c>
      <c r="E1674" s="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7">
        <f t="shared" si="156"/>
        <v>112.94117647058823</v>
      </c>
      <c r="P1674" s="5">
        <f t="shared" si="157"/>
        <v>39</v>
      </c>
      <c r="Q1674" t="str">
        <f t="shared" si="158"/>
        <v>music</v>
      </c>
      <c r="R1674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48" x14ac:dyDescent="0.2">
      <c r="A1675">
        <v>1673</v>
      </c>
      <c r="B1675" s="2" t="s">
        <v>1674</v>
      </c>
      <c r="C1675" s="2" t="s">
        <v>5783</v>
      </c>
      <c r="D1675" s="21">
        <v>2100</v>
      </c>
      <c r="E1675" s="4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7">
        <f t="shared" si="156"/>
        <v>128.09523809523807</v>
      </c>
      <c r="P1675" s="5">
        <f t="shared" si="157"/>
        <v>45</v>
      </c>
      <c r="Q1675" t="str">
        <f t="shared" si="158"/>
        <v>music</v>
      </c>
      <c r="R1675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48" x14ac:dyDescent="0.2">
      <c r="A1676">
        <v>1674</v>
      </c>
      <c r="B1676" s="2" t="s">
        <v>1675</v>
      </c>
      <c r="C1676" s="2" t="s">
        <v>5784</v>
      </c>
      <c r="D1676" s="21">
        <v>5000</v>
      </c>
      <c r="E1676" s="4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7">
        <f t="shared" si="156"/>
        <v>201.7</v>
      </c>
      <c r="P1676" s="5">
        <f t="shared" si="157"/>
        <v>89</v>
      </c>
      <c r="Q1676" t="str">
        <f t="shared" si="158"/>
        <v>music</v>
      </c>
      <c r="R1676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32" x14ac:dyDescent="0.2">
      <c r="A1677">
        <v>1675</v>
      </c>
      <c r="B1677" s="2" t="s">
        <v>1676</v>
      </c>
      <c r="C1677" s="2" t="s">
        <v>5785</v>
      </c>
      <c r="D1677" s="21">
        <v>1000</v>
      </c>
      <c r="E1677" s="4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7">
        <f t="shared" si="156"/>
        <v>137.416</v>
      </c>
      <c r="P1677" s="5">
        <f t="shared" si="157"/>
        <v>40</v>
      </c>
      <c r="Q1677" t="str">
        <f t="shared" si="158"/>
        <v>music</v>
      </c>
      <c r="R1677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32" x14ac:dyDescent="0.2">
      <c r="A1678">
        <v>1676</v>
      </c>
      <c r="B1678" s="2" t="s">
        <v>1677</v>
      </c>
      <c r="C1678" s="2" t="s">
        <v>5786</v>
      </c>
      <c r="D1678" s="21">
        <v>3000</v>
      </c>
      <c r="E1678" s="4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7">
        <f t="shared" si="156"/>
        <v>115.33333333333333</v>
      </c>
      <c r="P1678" s="5">
        <f t="shared" si="157"/>
        <v>82</v>
      </c>
      <c r="Q1678" t="str">
        <f t="shared" si="158"/>
        <v>music</v>
      </c>
      <c r="R1678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48" x14ac:dyDescent="0.2">
      <c r="A1679">
        <v>1677</v>
      </c>
      <c r="B1679" s="2" t="s">
        <v>1678</v>
      </c>
      <c r="C1679" s="2" t="s">
        <v>5787</v>
      </c>
      <c r="D1679" s="21">
        <v>6000</v>
      </c>
      <c r="E1679" s="4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7">
        <f t="shared" si="156"/>
        <v>111.66666666666667</v>
      </c>
      <c r="P1679" s="5">
        <f t="shared" si="157"/>
        <v>159</v>
      </c>
      <c r="Q1679" t="str">
        <f t="shared" si="158"/>
        <v>music</v>
      </c>
      <c r="R1679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32" x14ac:dyDescent="0.2">
      <c r="A1680">
        <v>1678</v>
      </c>
      <c r="B1680" s="2" t="s">
        <v>1679</v>
      </c>
      <c r="C1680" s="2" t="s">
        <v>5788</v>
      </c>
      <c r="D1680" s="21">
        <v>1500</v>
      </c>
      <c r="E1680" s="4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7">
        <f t="shared" si="156"/>
        <v>118.39999999999999</v>
      </c>
      <c r="P1680" s="5">
        <f t="shared" si="157"/>
        <v>36</v>
      </c>
      <c r="Q1680" t="str">
        <f t="shared" si="158"/>
        <v>music</v>
      </c>
      <c r="R1680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64" x14ac:dyDescent="0.2">
      <c r="A1681">
        <v>1679</v>
      </c>
      <c r="B1681" s="2" t="s">
        <v>1680</v>
      </c>
      <c r="C1681" s="2" t="s">
        <v>5789</v>
      </c>
      <c r="D1681" s="21">
        <v>2000</v>
      </c>
      <c r="E1681" s="4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7">
        <f t="shared" si="156"/>
        <v>175</v>
      </c>
      <c r="P1681" s="5">
        <f t="shared" si="157"/>
        <v>62</v>
      </c>
      <c r="Q1681" t="str">
        <f t="shared" si="158"/>
        <v>music</v>
      </c>
      <c r="R1681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32" x14ac:dyDescent="0.2">
      <c r="A1682">
        <v>1680</v>
      </c>
      <c r="B1682" s="2" t="s">
        <v>1681</v>
      </c>
      <c r="C1682" s="2" t="s">
        <v>5790</v>
      </c>
      <c r="D1682" s="21">
        <v>1000</v>
      </c>
      <c r="E1682" s="4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7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48" x14ac:dyDescent="0.2">
      <c r="A1683">
        <v>1681</v>
      </c>
      <c r="B1683" s="2" t="s">
        <v>1682</v>
      </c>
      <c r="C1683" s="2" t="s">
        <v>5791</v>
      </c>
      <c r="D1683" s="21">
        <v>65000</v>
      </c>
      <c r="E1683" s="4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7">
        <f t="shared" si="156"/>
        <v>101.42212307692309</v>
      </c>
      <c r="P1683" s="5">
        <f t="shared" si="157"/>
        <v>74</v>
      </c>
      <c r="Q1683" t="str">
        <f t="shared" si="158"/>
        <v>music</v>
      </c>
      <c r="R1683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32" x14ac:dyDescent="0.2">
      <c r="A1684">
        <v>1682</v>
      </c>
      <c r="B1684" s="2" t="s">
        <v>1683</v>
      </c>
      <c r="C1684" s="2" t="s">
        <v>5792</v>
      </c>
      <c r="D1684" s="21">
        <v>6000</v>
      </c>
      <c r="E1684" s="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7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48" x14ac:dyDescent="0.2">
      <c r="A1685">
        <v>1683</v>
      </c>
      <c r="B1685" s="2" t="s">
        <v>1684</v>
      </c>
      <c r="C1685" s="2" t="s">
        <v>5793</v>
      </c>
      <c r="D1685" s="21">
        <v>3500</v>
      </c>
      <c r="E1685" s="4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7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32" x14ac:dyDescent="0.2">
      <c r="A1686">
        <v>1684</v>
      </c>
      <c r="B1686" s="2" t="s">
        <v>1685</v>
      </c>
      <c r="C1686" s="2" t="s">
        <v>5794</v>
      </c>
      <c r="D1686" s="21">
        <v>8000</v>
      </c>
      <c r="E1686" s="4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7">
        <f t="shared" si="156"/>
        <v>109.125</v>
      </c>
      <c r="P1686" s="5">
        <f t="shared" si="157"/>
        <v>86</v>
      </c>
      <c r="Q1686" t="str">
        <f t="shared" si="158"/>
        <v>music</v>
      </c>
      <c r="R1686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48" x14ac:dyDescent="0.2">
      <c r="A1687">
        <v>1685</v>
      </c>
      <c r="B1687" s="2" t="s">
        <v>1686</v>
      </c>
      <c r="C1687" s="2" t="s">
        <v>5795</v>
      </c>
      <c r="D1687" s="21">
        <v>350</v>
      </c>
      <c r="E1687" s="4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7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48" x14ac:dyDescent="0.2">
      <c r="A1688">
        <v>1686</v>
      </c>
      <c r="B1688" s="2" t="s">
        <v>1687</v>
      </c>
      <c r="C1688" s="2" t="s">
        <v>5796</v>
      </c>
      <c r="D1688" s="21">
        <v>5000</v>
      </c>
      <c r="E1688" s="4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7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48" x14ac:dyDescent="0.2">
      <c r="A1689">
        <v>1687</v>
      </c>
      <c r="B1689" s="2" t="s">
        <v>1688</v>
      </c>
      <c r="C1689" s="2" t="s">
        <v>5797</v>
      </c>
      <c r="D1689" s="21">
        <v>10000</v>
      </c>
      <c r="E1689" s="4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7">
        <f t="shared" si="156"/>
        <v>31.25</v>
      </c>
      <c r="P1689" s="5">
        <f t="shared" si="157"/>
        <v>80</v>
      </c>
      <c r="Q1689" t="str">
        <f t="shared" si="158"/>
        <v>music</v>
      </c>
      <c r="R1689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64" x14ac:dyDescent="0.2">
      <c r="A1690">
        <v>1688</v>
      </c>
      <c r="B1690" s="2" t="s">
        <v>1689</v>
      </c>
      <c r="C1690" s="2" t="s">
        <v>5798</v>
      </c>
      <c r="D1690" s="21">
        <v>4000</v>
      </c>
      <c r="E1690" s="4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7">
        <f t="shared" si="156"/>
        <v>44.3</v>
      </c>
      <c r="P1690" s="5">
        <f t="shared" si="157"/>
        <v>253</v>
      </c>
      <c r="Q1690" t="str">
        <f t="shared" si="158"/>
        <v>music</v>
      </c>
      <c r="R1690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16" x14ac:dyDescent="0.2">
      <c r="A1691">
        <v>1689</v>
      </c>
      <c r="B1691" s="2" t="s">
        <v>1690</v>
      </c>
      <c r="C1691" s="2" t="s">
        <v>5799</v>
      </c>
      <c r="D1691" s="21">
        <v>2400</v>
      </c>
      <c r="E1691" s="4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7">
        <f t="shared" si="156"/>
        <v>100</v>
      </c>
      <c r="P1691" s="5">
        <f t="shared" si="157"/>
        <v>171</v>
      </c>
      <c r="Q1691" t="str">
        <f t="shared" si="158"/>
        <v>music</v>
      </c>
      <c r="R1691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48" x14ac:dyDescent="0.2">
      <c r="A1692">
        <v>1690</v>
      </c>
      <c r="B1692" s="2" t="s">
        <v>1691</v>
      </c>
      <c r="C1692" s="2" t="s">
        <v>5800</v>
      </c>
      <c r="D1692" s="21">
        <v>2500</v>
      </c>
      <c r="E1692" s="4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7">
        <f t="shared" si="156"/>
        <v>25.4</v>
      </c>
      <c r="P1692" s="5">
        <f t="shared" si="157"/>
        <v>57</v>
      </c>
      <c r="Q1692" t="str">
        <f t="shared" si="158"/>
        <v>music</v>
      </c>
      <c r="R1692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48" x14ac:dyDescent="0.2">
      <c r="A1693">
        <v>1691</v>
      </c>
      <c r="B1693" s="2" t="s">
        <v>1692</v>
      </c>
      <c r="C1693" s="2" t="s">
        <v>5801</v>
      </c>
      <c r="D1693" s="21">
        <v>30000</v>
      </c>
      <c r="E1693" s="4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7">
        <f t="shared" si="156"/>
        <v>33.473333333333329</v>
      </c>
      <c r="P1693" s="5">
        <f t="shared" si="157"/>
        <v>264</v>
      </c>
      <c r="Q1693" t="str">
        <f t="shared" si="158"/>
        <v>music</v>
      </c>
      <c r="R1693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48" x14ac:dyDescent="0.2">
      <c r="A1694">
        <v>1692</v>
      </c>
      <c r="B1694" s="2" t="s">
        <v>1693</v>
      </c>
      <c r="C1694" s="2" t="s">
        <v>5802</v>
      </c>
      <c r="D1694" s="21">
        <v>5000</v>
      </c>
      <c r="E1694" s="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7">
        <f t="shared" si="156"/>
        <v>47.8</v>
      </c>
      <c r="P1694" s="5">
        <f t="shared" si="157"/>
        <v>159</v>
      </c>
      <c r="Q1694" t="str">
        <f t="shared" si="158"/>
        <v>music</v>
      </c>
      <c r="R1694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48" x14ac:dyDescent="0.2">
      <c r="A1695">
        <v>1693</v>
      </c>
      <c r="B1695" s="2" t="s">
        <v>1694</v>
      </c>
      <c r="C1695" s="2" t="s">
        <v>5803</v>
      </c>
      <c r="D1695" s="21">
        <v>3000</v>
      </c>
      <c r="E1695" s="4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7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48" x14ac:dyDescent="0.2">
      <c r="A1696">
        <v>1694</v>
      </c>
      <c r="B1696" s="2" t="s">
        <v>1695</v>
      </c>
      <c r="C1696" s="2" t="s">
        <v>5804</v>
      </c>
      <c r="D1696" s="21">
        <v>10000</v>
      </c>
      <c r="E1696" s="4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7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48" x14ac:dyDescent="0.2">
      <c r="A1697">
        <v>1695</v>
      </c>
      <c r="B1697" s="2" t="s">
        <v>1696</v>
      </c>
      <c r="C1697" s="2" t="s">
        <v>5805</v>
      </c>
      <c r="D1697" s="21">
        <v>12000</v>
      </c>
      <c r="E1697" s="4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7">
        <f t="shared" si="156"/>
        <v>11.708333333333334</v>
      </c>
      <c r="P1697" s="5">
        <f t="shared" si="157"/>
        <v>61</v>
      </c>
      <c r="Q1697" t="str">
        <f t="shared" si="158"/>
        <v>music</v>
      </c>
      <c r="R1697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48" x14ac:dyDescent="0.2">
      <c r="A1698">
        <v>1696</v>
      </c>
      <c r="B1698" s="2" t="s">
        <v>1697</v>
      </c>
      <c r="C1698" s="2" t="s">
        <v>5806</v>
      </c>
      <c r="D1698" s="21">
        <v>300000</v>
      </c>
      <c r="E1698" s="4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7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48" x14ac:dyDescent="0.2">
      <c r="A1699">
        <v>1697</v>
      </c>
      <c r="B1699" s="2" t="s">
        <v>1698</v>
      </c>
      <c r="C1699" s="2" t="s">
        <v>5807</v>
      </c>
      <c r="D1699" s="21">
        <v>12500</v>
      </c>
      <c r="E1699" s="4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7">
        <f t="shared" si="156"/>
        <v>20.208000000000002</v>
      </c>
      <c r="P1699" s="5">
        <f t="shared" si="157"/>
        <v>114</v>
      </c>
      <c r="Q1699" t="str">
        <f t="shared" si="158"/>
        <v>music</v>
      </c>
      <c r="R1699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80" x14ac:dyDescent="0.2">
      <c r="A1700">
        <v>1698</v>
      </c>
      <c r="B1700" s="2" t="s">
        <v>1699</v>
      </c>
      <c r="C1700" s="2" t="s">
        <v>5808</v>
      </c>
      <c r="D1700" s="21">
        <v>125000</v>
      </c>
      <c r="E1700" s="4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7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48" x14ac:dyDescent="0.2">
      <c r="A1701">
        <v>1699</v>
      </c>
      <c r="B1701" s="2" t="s">
        <v>1700</v>
      </c>
      <c r="C1701" s="2" t="s">
        <v>5809</v>
      </c>
      <c r="D1701" s="21">
        <v>5105</v>
      </c>
      <c r="E1701" s="4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7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48" x14ac:dyDescent="0.2">
      <c r="A1702">
        <v>1700</v>
      </c>
      <c r="B1702" s="2" t="s">
        <v>1701</v>
      </c>
      <c r="C1702" s="2" t="s">
        <v>5810</v>
      </c>
      <c r="D1702" s="21">
        <v>20000</v>
      </c>
      <c r="E1702" s="4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7">
        <f t="shared" si="156"/>
        <v>26.06</v>
      </c>
      <c r="P1702" s="5">
        <f t="shared" si="157"/>
        <v>65</v>
      </c>
      <c r="Q1702" t="str">
        <f t="shared" si="158"/>
        <v>music</v>
      </c>
      <c r="R1702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48" x14ac:dyDescent="0.2">
      <c r="A1703">
        <v>1701</v>
      </c>
      <c r="B1703" s="2" t="s">
        <v>1702</v>
      </c>
      <c r="C1703" s="2" t="s">
        <v>5811</v>
      </c>
      <c r="D1703" s="21">
        <v>5050</v>
      </c>
      <c r="E1703" s="4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7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16" x14ac:dyDescent="0.2">
      <c r="A1704">
        <v>1702</v>
      </c>
      <c r="B1704" s="2" t="s">
        <v>1703</v>
      </c>
      <c r="C1704" s="2" t="s">
        <v>5812</v>
      </c>
      <c r="D1704" s="21">
        <v>16500</v>
      </c>
      <c r="E1704" s="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7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48" x14ac:dyDescent="0.2">
      <c r="A1705">
        <v>1703</v>
      </c>
      <c r="B1705" s="2" t="s">
        <v>1704</v>
      </c>
      <c r="C1705" s="2" t="s">
        <v>5813</v>
      </c>
      <c r="D1705" s="21">
        <v>5000</v>
      </c>
      <c r="E1705" s="4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7">
        <f t="shared" si="156"/>
        <v>1.02</v>
      </c>
      <c r="P1705" s="5">
        <f t="shared" si="157"/>
        <v>25</v>
      </c>
      <c r="Q1705" t="str">
        <f t="shared" si="158"/>
        <v>music</v>
      </c>
      <c r="R1705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32" x14ac:dyDescent="0.2">
      <c r="A1706">
        <v>1704</v>
      </c>
      <c r="B1706" s="2" t="s">
        <v>1705</v>
      </c>
      <c r="C1706" s="2" t="s">
        <v>5814</v>
      </c>
      <c r="D1706" s="21">
        <v>2000</v>
      </c>
      <c r="E1706" s="4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7">
        <f t="shared" si="156"/>
        <v>65.100000000000009</v>
      </c>
      <c r="P1706" s="5">
        <f t="shared" si="157"/>
        <v>118</v>
      </c>
      <c r="Q1706" t="str">
        <f t="shared" si="158"/>
        <v>music</v>
      </c>
      <c r="R1706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48" x14ac:dyDescent="0.2">
      <c r="A1707">
        <v>1705</v>
      </c>
      <c r="B1707" s="2" t="s">
        <v>1706</v>
      </c>
      <c r="C1707" s="2" t="s">
        <v>5815</v>
      </c>
      <c r="D1707" s="21">
        <v>2000</v>
      </c>
      <c r="E1707" s="4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7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48" x14ac:dyDescent="0.2">
      <c r="A1708">
        <v>1706</v>
      </c>
      <c r="B1708" s="2" t="s">
        <v>1707</v>
      </c>
      <c r="C1708" s="2" t="s">
        <v>5816</v>
      </c>
      <c r="D1708" s="21">
        <v>5500</v>
      </c>
      <c r="E1708" s="4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7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48" x14ac:dyDescent="0.2">
      <c r="A1709">
        <v>1707</v>
      </c>
      <c r="B1709" s="2" t="s">
        <v>1708</v>
      </c>
      <c r="C1709" s="2" t="s">
        <v>5817</v>
      </c>
      <c r="D1709" s="21">
        <v>5000</v>
      </c>
      <c r="E1709" s="4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7">
        <f t="shared" si="156"/>
        <v>9.74</v>
      </c>
      <c r="P1709" s="5">
        <f t="shared" si="157"/>
        <v>54</v>
      </c>
      <c r="Q1709" t="str">
        <f t="shared" si="158"/>
        <v>music</v>
      </c>
      <c r="R1709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48" x14ac:dyDescent="0.2">
      <c r="A1710">
        <v>1708</v>
      </c>
      <c r="B1710" s="2" t="s">
        <v>1709</v>
      </c>
      <c r="C1710" s="2" t="s">
        <v>5818</v>
      </c>
      <c r="D1710" s="21">
        <v>7000</v>
      </c>
      <c r="E1710" s="4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7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48" x14ac:dyDescent="0.2">
      <c r="A1711">
        <v>1709</v>
      </c>
      <c r="B1711" s="2" t="s">
        <v>1710</v>
      </c>
      <c r="C1711" s="2" t="s">
        <v>5819</v>
      </c>
      <c r="D1711" s="21">
        <v>1750</v>
      </c>
      <c r="E1711" s="4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7">
        <f t="shared" si="156"/>
        <v>4.8571428571428568</v>
      </c>
      <c r="P1711" s="5">
        <f t="shared" si="157"/>
        <v>21</v>
      </c>
      <c r="Q1711" t="str">
        <f t="shared" si="158"/>
        <v>music</v>
      </c>
      <c r="R1711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32" x14ac:dyDescent="0.2">
      <c r="A1712">
        <v>1710</v>
      </c>
      <c r="B1712" s="2" t="s">
        <v>1711</v>
      </c>
      <c r="C1712" s="2" t="s">
        <v>5820</v>
      </c>
      <c r="D1712" s="21">
        <v>5000</v>
      </c>
      <c r="E1712" s="4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7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48" x14ac:dyDescent="0.2">
      <c r="A1713">
        <v>1711</v>
      </c>
      <c r="B1713" s="2" t="s">
        <v>1712</v>
      </c>
      <c r="C1713" s="2" t="s">
        <v>5821</v>
      </c>
      <c r="D1713" s="21">
        <v>10000</v>
      </c>
      <c r="E1713" s="4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7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48" x14ac:dyDescent="0.2">
      <c r="A1714">
        <v>1712</v>
      </c>
      <c r="B1714" s="2" t="s">
        <v>1713</v>
      </c>
      <c r="C1714" s="2" t="s">
        <v>5822</v>
      </c>
      <c r="D1714" s="21">
        <v>5000</v>
      </c>
      <c r="E1714" s="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7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48" x14ac:dyDescent="0.2">
      <c r="A1715">
        <v>1713</v>
      </c>
      <c r="B1715" s="2" t="s">
        <v>1714</v>
      </c>
      <c r="C1715" s="2" t="s">
        <v>5823</v>
      </c>
      <c r="D1715" s="21">
        <v>3000</v>
      </c>
      <c r="E1715" s="4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7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48" x14ac:dyDescent="0.2">
      <c r="A1716">
        <v>1714</v>
      </c>
      <c r="B1716" s="2" t="s">
        <v>1715</v>
      </c>
      <c r="C1716" s="2" t="s">
        <v>5824</v>
      </c>
      <c r="D1716" s="21">
        <v>25000</v>
      </c>
      <c r="E1716" s="4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7">
        <f t="shared" si="156"/>
        <v>7.8680000000000003</v>
      </c>
      <c r="P1716" s="5">
        <f t="shared" si="157"/>
        <v>115</v>
      </c>
      <c r="Q1716" t="str">
        <f t="shared" si="158"/>
        <v>music</v>
      </c>
      <c r="R1716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48" x14ac:dyDescent="0.2">
      <c r="A1717">
        <v>1715</v>
      </c>
      <c r="B1717" s="2" t="s">
        <v>1716</v>
      </c>
      <c r="C1717" s="2" t="s">
        <v>5825</v>
      </c>
      <c r="D1717" s="21">
        <v>5000</v>
      </c>
      <c r="E1717" s="4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7">
        <f t="shared" si="156"/>
        <v>0.22</v>
      </c>
      <c r="P1717" s="5">
        <f t="shared" si="157"/>
        <v>5</v>
      </c>
      <c r="Q1717" t="str">
        <f t="shared" si="158"/>
        <v>music</v>
      </c>
      <c r="R1717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48" x14ac:dyDescent="0.2">
      <c r="A1718">
        <v>1716</v>
      </c>
      <c r="B1718" s="2" t="s">
        <v>1717</v>
      </c>
      <c r="C1718" s="2" t="s">
        <v>5826</v>
      </c>
      <c r="D1718" s="21">
        <v>2000</v>
      </c>
      <c r="E1718" s="4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7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48" x14ac:dyDescent="0.2">
      <c r="A1719">
        <v>1717</v>
      </c>
      <c r="B1719" s="2" t="s">
        <v>1718</v>
      </c>
      <c r="C1719" s="2" t="s">
        <v>5827</v>
      </c>
      <c r="D1719" s="21">
        <v>3265</v>
      </c>
      <c r="E1719" s="4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7">
        <f t="shared" si="156"/>
        <v>42.725880551301685</v>
      </c>
      <c r="P1719" s="5">
        <f t="shared" si="157"/>
        <v>34</v>
      </c>
      <c r="Q1719" t="str">
        <f t="shared" si="158"/>
        <v>music</v>
      </c>
      <c r="R1719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ht="16" x14ac:dyDescent="0.2">
      <c r="A1720">
        <v>1718</v>
      </c>
      <c r="B1720" s="2" t="s">
        <v>1719</v>
      </c>
      <c r="C1720" s="2" t="s">
        <v>5828</v>
      </c>
      <c r="D1720" s="21">
        <v>35000</v>
      </c>
      <c r="E1720" s="4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7">
        <f t="shared" si="156"/>
        <v>0.2142857142857143</v>
      </c>
      <c r="P1720" s="5">
        <f t="shared" si="157"/>
        <v>37</v>
      </c>
      <c r="Q1720" t="str">
        <f t="shared" si="158"/>
        <v>music</v>
      </c>
      <c r="R1720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48" x14ac:dyDescent="0.2">
      <c r="A1721">
        <v>1719</v>
      </c>
      <c r="B1721" s="2" t="s">
        <v>1720</v>
      </c>
      <c r="C1721" s="2" t="s">
        <v>5829</v>
      </c>
      <c r="D1721" s="21">
        <v>4000</v>
      </c>
      <c r="E1721" s="4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7">
        <f t="shared" si="156"/>
        <v>0.87500000000000011</v>
      </c>
      <c r="P1721" s="5">
        <f t="shared" si="157"/>
        <v>11</v>
      </c>
      <c r="Q1721" t="str">
        <f t="shared" si="158"/>
        <v>music</v>
      </c>
      <c r="R1721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48" x14ac:dyDescent="0.2">
      <c r="A1722">
        <v>1720</v>
      </c>
      <c r="B1722" s="2" t="s">
        <v>1721</v>
      </c>
      <c r="C1722" s="2" t="s">
        <v>5830</v>
      </c>
      <c r="D1722" s="21">
        <v>4000</v>
      </c>
      <c r="E1722" s="4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7">
        <f t="shared" si="156"/>
        <v>5.625</v>
      </c>
      <c r="P1722" s="5">
        <f t="shared" si="157"/>
        <v>28</v>
      </c>
      <c r="Q1722" t="str">
        <f t="shared" si="158"/>
        <v>music</v>
      </c>
      <c r="R1722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48" x14ac:dyDescent="0.2">
      <c r="A1723">
        <v>1721</v>
      </c>
      <c r="B1723" s="2" t="s">
        <v>1722</v>
      </c>
      <c r="C1723" s="2" t="s">
        <v>5831</v>
      </c>
      <c r="D1723" s="21">
        <v>5000</v>
      </c>
      <c r="E1723" s="4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7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48" x14ac:dyDescent="0.2">
      <c r="A1724">
        <v>1722</v>
      </c>
      <c r="B1724" s="2" t="s">
        <v>1723</v>
      </c>
      <c r="C1724" s="2" t="s">
        <v>5832</v>
      </c>
      <c r="D1724" s="21">
        <v>2880</v>
      </c>
      <c r="E1724" s="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7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48" x14ac:dyDescent="0.2">
      <c r="A1725">
        <v>1723</v>
      </c>
      <c r="B1725" s="2" t="s">
        <v>1724</v>
      </c>
      <c r="C1725" s="2" t="s">
        <v>5833</v>
      </c>
      <c r="D1725" s="21">
        <v>10000</v>
      </c>
      <c r="E1725" s="4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7">
        <f t="shared" si="156"/>
        <v>6.5</v>
      </c>
      <c r="P1725" s="5">
        <f t="shared" si="157"/>
        <v>216</v>
      </c>
      <c r="Q1725" t="str">
        <f t="shared" si="158"/>
        <v>music</v>
      </c>
      <c r="R1725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48" x14ac:dyDescent="0.2">
      <c r="A1726">
        <v>1724</v>
      </c>
      <c r="B1726" s="2" t="s">
        <v>1725</v>
      </c>
      <c r="C1726" s="2" t="s">
        <v>5834</v>
      </c>
      <c r="D1726" s="21">
        <v>6000</v>
      </c>
      <c r="E1726" s="4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7">
        <f t="shared" si="156"/>
        <v>0.58333333333333337</v>
      </c>
      <c r="P1726" s="5">
        <f t="shared" si="157"/>
        <v>8</v>
      </c>
      <c r="Q1726" t="str">
        <f t="shared" si="158"/>
        <v>music</v>
      </c>
      <c r="R1726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48" x14ac:dyDescent="0.2">
      <c r="A1727">
        <v>1725</v>
      </c>
      <c r="B1727" s="2" t="s">
        <v>1726</v>
      </c>
      <c r="C1727" s="2" t="s">
        <v>5835</v>
      </c>
      <c r="D1727" s="21">
        <v>5500</v>
      </c>
      <c r="E1727" s="4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7">
        <f t="shared" si="156"/>
        <v>10.181818181818182</v>
      </c>
      <c r="P1727" s="5">
        <f t="shared" si="157"/>
        <v>62</v>
      </c>
      <c r="Q1727" t="str">
        <f t="shared" si="158"/>
        <v>music</v>
      </c>
      <c r="R1727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32" x14ac:dyDescent="0.2">
      <c r="A1728">
        <v>1726</v>
      </c>
      <c r="B1728" s="2" t="s">
        <v>1727</v>
      </c>
      <c r="C1728" s="2" t="s">
        <v>5836</v>
      </c>
      <c r="D1728" s="21">
        <v>6500</v>
      </c>
      <c r="E1728" s="4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7">
        <f t="shared" si="156"/>
        <v>33.784615384615385</v>
      </c>
      <c r="P1728" s="5">
        <f t="shared" si="157"/>
        <v>137</v>
      </c>
      <c r="Q1728" t="str">
        <f t="shared" si="158"/>
        <v>music</v>
      </c>
      <c r="R1728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48" x14ac:dyDescent="0.2">
      <c r="A1729">
        <v>1727</v>
      </c>
      <c r="B1729" s="2" t="s">
        <v>1728</v>
      </c>
      <c r="C1729" s="2" t="s">
        <v>5837</v>
      </c>
      <c r="D1729" s="21">
        <v>3000</v>
      </c>
      <c r="E1729" s="4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7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48" x14ac:dyDescent="0.2">
      <c r="A1730">
        <v>1728</v>
      </c>
      <c r="B1730" s="2" t="s">
        <v>1729</v>
      </c>
      <c r="C1730" s="2" t="s">
        <v>5838</v>
      </c>
      <c r="D1730" s="21">
        <v>1250</v>
      </c>
      <c r="E1730" s="4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7">
        <f t="shared" si="156"/>
        <v>68.400000000000006</v>
      </c>
      <c r="P1730" s="5">
        <f t="shared" si="157"/>
        <v>122</v>
      </c>
      <c r="Q1730" t="str">
        <f t="shared" si="158"/>
        <v>music</v>
      </c>
      <c r="R1730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48" x14ac:dyDescent="0.2">
      <c r="A1731">
        <v>1729</v>
      </c>
      <c r="B1731" s="2" t="s">
        <v>1730</v>
      </c>
      <c r="C1731" s="2" t="s">
        <v>5839</v>
      </c>
      <c r="D1731" s="21">
        <v>10000</v>
      </c>
      <c r="E1731" s="4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7">
        <f t="shared" ref="O1731:O1794" si="162">(E1731/D1731)*100</f>
        <v>0</v>
      </c>
      <c r="P1731" s="5">
        <f t="shared" ref="P1731:P1794" si="163">IF(E1731, QUOTIENT(E1731,L1731),0)</f>
        <v>0</v>
      </c>
      <c r="Q1731" t="str">
        <f t="shared" ref="Q1731:Q1794" si="164">LEFT(N1731,FIND("/",N1731,1)-1)</f>
        <v>music</v>
      </c>
      <c r="R1731" t="str">
        <f t="shared" ref="R1731:R1794" si="165">RIGHT(N1731,LEN(N1731)-FIND("/",N1731,1))</f>
        <v>faith</v>
      </c>
      <c r="S1731" s="15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2" t="s">
        <v>1731</v>
      </c>
      <c r="C1732" s="2" t="s">
        <v>5840</v>
      </c>
      <c r="D1732" s="21">
        <v>3000</v>
      </c>
      <c r="E1732" s="4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7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32" x14ac:dyDescent="0.2">
      <c r="A1733">
        <v>1731</v>
      </c>
      <c r="B1733" s="2" t="s">
        <v>1732</v>
      </c>
      <c r="C1733" s="2" t="s">
        <v>5841</v>
      </c>
      <c r="D1733" s="21">
        <v>1000</v>
      </c>
      <c r="E1733" s="4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7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48" x14ac:dyDescent="0.2">
      <c r="A1734">
        <v>1732</v>
      </c>
      <c r="B1734" s="2" t="s">
        <v>1733</v>
      </c>
      <c r="C1734" s="2" t="s">
        <v>5842</v>
      </c>
      <c r="D1734" s="21">
        <v>4000</v>
      </c>
      <c r="E1734" s="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7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48" x14ac:dyDescent="0.2">
      <c r="A1735">
        <v>1733</v>
      </c>
      <c r="B1735" s="2" t="s">
        <v>1734</v>
      </c>
      <c r="C1735" s="2" t="s">
        <v>5843</v>
      </c>
      <c r="D1735" s="21">
        <v>10000</v>
      </c>
      <c r="E1735" s="4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7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48" x14ac:dyDescent="0.2">
      <c r="A1736">
        <v>1734</v>
      </c>
      <c r="B1736" s="2" t="s">
        <v>1735</v>
      </c>
      <c r="C1736" s="2" t="s">
        <v>5844</v>
      </c>
      <c r="D1736" s="21">
        <v>4500</v>
      </c>
      <c r="E1736" s="4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7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48" x14ac:dyDescent="0.2">
      <c r="A1737">
        <v>1735</v>
      </c>
      <c r="B1737" s="2" t="s">
        <v>1736</v>
      </c>
      <c r="C1737" s="2" t="s">
        <v>5845</v>
      </c>
      <c r="D1737" s="21">
        <v>1000</v>
      </c>
      <c r="E1737" s="4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7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32" x14ac:dyDescent="0.2">
      <c r="A1738">
        <v>1736</v>
      </c>
      <c r="B1738" s="2" t="s">
        <v>1737</v>
      </c>
      <c r="C1738" s="2" t="s">
        <v>5846</v>
      </c>
      <c r="D1738" s="21">
        <v>3000</v>
      </c>
      <c r="E1738" s="4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7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48" x14ac:dyDescent="0.2">
      <c r="A1739">
        <v>1737</v>
      </c>
      <c r="B1739" s="2" t="s">
        <v>1738</v>
      </c>
      <c r="C1739" s="2" t="s">
        <v>5847</v>
      </c>
      <c r="D1739" s="21">
        <v>4000</v>
      </c>
      <c r="E1739" s="4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7">
        <f t="shared" si="162"/>
        <v>21.25</v>
      </c>
      <c r="P1739" s="5">
        <f t="shared" si="163"/>
        <v>56</v>
      </c>
      <c r="Q1739" t="str">
        <f t="shared" si="164"/>
        <v>music</v>
      </c>
      <c r="R1739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32" x14ac:dyDescent="0.2">
      <c r="A1740">
        <v>1738</v>
      </c>
      <c r="B1740" s="2" t="s">
        <v>1739</v>
      </c>
      <c r="C1740" s="2" t="s">
        <v>5848</v>
      </c>
      <c r="D1740" s="21">
        <v>5000</v>
      </c>
      <c r="E1740" s="4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7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48" x14ac:dyDescent="0.2">
      <c r="A1741">
        <v>1739</v>
      </c>
      <c r="B1741" s="2" t="s">
        <v>1740</v>
      </c>
      <c r="C1741" s="2" t="s">
        <v>5849</v>
      </c>
      <c r="D1741" s="21">
        <v>1000</v>
      </c>
      <c r="E1741" s="4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7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48" x14ac:dyDescent="0.2">
      <c r="A1742">
        <v>1740</v>
      </c>
      <c r="B1742" s="2" t="s">
        <v>1741</v>
      </c>
      <c r="C1742" s="2" t="s">
        <v>5850</v>
      </c>
      <c r="D1742" s="21">
        <v>3000</v>
      </c>
      <c r="E1742" s="4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7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32" x14ac:dyDescent="0.2">
      <c r="A1743">
        <v>1741</v>
      </c>
      <c r="B1743" s="2" t="s">
        <v>1742</v>
      </c>
      <c r="C1743" s="2" t="s">
        <v>5851</v>
      </c>
      <c r="D1743" s="21">
        <v>1200</v>
      </c>
      <c r="E1743" s="4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7">
        <f t="shared" si="162"/>
        <v>110.83333333333334</v>
      </c>
      <c r="P1743" s="5">
        <f t="shared" si="163"/>
        <v>25</v>
      </c>
      <c r="Q1743" t="str">
        <f t="shared" si="164"/>
        <v>photography</v>
      </c>
      <c r="R1743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48" x14ac:dyDescent="0.2">
      <c r="A1744">
        <v>1742</v>
      </c>
      <c r="B1744" s="2" t="s">
        <v>1743</v>
      </c>
      <c r="C1744" s="2" t="s">
        <v>5852</v>
      </c>
      <c r="D1744" s="21">
        <v>2000</v>
      </c>
      <c r="E1744" s="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7">
        <f t="shared" si="162"/>
        <v>108.74999999999999</v>
      </c>
      <c r="P1744" s="5">
        <f t="shared" si="163"/>
        <v>63</v>
      </c>
      <c r="Q1744" t="str">
        <f t="shared" si="164"/>
        <v>photography</v>
      </c>
      <c r="R1744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48" x14ac:dyDescent="0.2">
      <c r="A1745">
        <v>1743</v>
      </c>
      <c r="B1745" s="2" t="s">
        <v>1744</v>
      </c>
      <c r="C1745" s="2" t="s">
        <v>5853</v>
      </c>
      <c r="D1745" s="21">
        <v>6000</v>
      </c>
      <c r="E1745" s="4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7">
        <f t="shared" si="162"/>
        <v>100.41666666666667</v>
      </c>
      <c r="P1745" s="5">
        <f t="shared" si="163"/>
        <v>89</v>
      </c>
      <c r="Q1745" t="str">
        <f t="shared" si="164"/>
        <v>photography</v>
      </c>
      <c r="R1745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48" x14ac:dyDescent="0.2">
      <c r="A1746">
        <v>1744</v>
      </c>
      <c r="B1746" s="2" t="s">
        <v>1745</v>
      </c>
      <c r="C1746" s="2" t="s">
        <v>5854</v>
      </c>
      <c r="D1746" s="21">
        <v>5500</v>
      </c>
      <c r="E1746" s="4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7">
        <f t="shared" si="162"/>
        <v>118.45454545454545</v>
      </c>
      <c r="P1746" s="5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48" x14ac:dyDescent="0.2">
      <c r="A1747">
        <v>1745</v>
      </c>
      <c r="B1747" s="2" t="s">
        <v>1746</v>
      </c>
      <c r="C1747" s="2" t="s">
        <v>5855</v>
      </c>
      <c r="D1747" s="21">
        <v>7000</v>
      </c>
      <c r="E1747" s="4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7">
        <f t="shared" si="162"/>
        <v>114.01428571428571</v>
      </c>
      <c r="P1747" s="5">
        <f t="shared" si="163"/>
        <v>89</v>
      </c>
      <c r="Q1747" t="str">
        <f t="shared" si="164"/>
        <v>photography</v>
      </c>
      <c r="R1747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48" x14ac:dyDescent="0.2">
      <c r="A1748">
        <v>1746</v>
      </c>
      <c r="B1748" s="2" t="s">
        <v>1747</v>
      </c>
      <c r="C1748" s="2" t="s">
        <v>5856</v>
      </c>
      <c r="D1748" s="21">
        <v>15000</v>
      </c>
      <c r="E1748" s="4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7">
        <f t="shared" si="162"/>
        <v>148.10000000000002</v>
      </c>
      <c r="P1748" s="5">
        <f t="shared" si="163"/>
        <v>207</v>
      </c>
      <c r="Q1748" t="str">
        <f t="shared" si="164"/>
        <v>photography</v>
      </c>
      <c r="R1748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48" x14ac:dyDescent="0.2">
      <c r="A1749">
        <v>1747</v>
      </c>
      <c r="B1749" s="2" t="s">
        <v>1748</v>
      </c>
      <c r="C1749" s="2" t="s">
        <v>5857</v>
      </c>
      <c r="D1749" s="21">
        <v>9000</v>
      </c>
      <c r="E1749" s="4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7">
        <f t="shared" si="162"/>
        <v>104.95555555555556</v>
      </c>
      <c r="P1749" s="5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32" x14ac:dyDescent="0.2">
      <c r="A1750">
        <v>1748</v>
      </c>
      <c r="B1750" s="2" t="s">
        <v>1749</v>
      </c>
      <c r="C1750" s="2" t="s">
        <v>5858</v>
      </c>
      <c r="D1750" s="21">
        <v>50000</v>
      </c>
      <c r="E1750" s="4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7">
        <f t="shared" si="162"/>
        <v>129.94800000000001</v>
      </c>
      <c r="P1750" s="5">
        <f t="shared" si="163"/>
        <v>358</v>
      </c>
      <c r="Q1750" t="str">
        <f t="shared" si="164"/>
        <v>photography</v>
      </c>
      <c r="R1750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32" x14ac:dyDescent="0.2">
      <c r="A1751">
        <v>1749</v>
      </c>
      <c r="B1751" s="2" t="s">
        <v>1750</v>
      </c>
      <c r="C1751" s="2" t="s">
        <v>5859</v>
      </c>
      <c r="D1751" s="21">
        <v>10050</v>
      </c>
      <c r="E1751" s="4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7">
        <f t="shared" si="162"/>
        <v>123.48756218905473</v>
      </c>
      <c r="P1751" s="5">
        <f t="shared" si="163"/>
        <v>94</v>
      </c>
      <c r="Q1751" t="str">
        <f t="shared" si="164"/>
        <v>photography</v>
      </c>
      <c r="R1751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48" x14ac:dyDescent="0.2">
      <c r="A1752">
        <v>1750</v>
      </c>
      <c r="B1752" s="2" t="s">
        <v>1751</v>
      </c>
      <c r="C1752" s="2" t="s">
        <v>5860</v>
      </c>
      <c r="D1752" s="21">
        <v>5000</v>
      </c>
      <c r="E1752" s="4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7">
        <f t="shared" si="162"/>
        <v>201.62</v>
      </c>
      <c r="P1752" s="5">
        <f t="shared" si="163"/>
        <v>80</v>
      </c>
      <c r="Q1752" t="str">
        <f t="shared" si="164"/>
        <v>photography</v>
      </c>
      <c r="R1752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32" x14ac:dyDescent="0.2">
      <c r="A1753">
        <v>1751</v>
      </c>
      <c r="B1753" s="2" t="s">
        <v>1752</v>
      </c>
      <c r="C1753" s="2" t="s">
        <v>5861</v>
      </c>
      <c r="D1753" s="21">
        <v>10000</v>
      </c>
      <c r="E1753" s="4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7">
        <f t="shared" si="162"/>
        <v>102.89999999999999</v>
      </c>
      <c r="P1753" s="5">
        <f t="shared" si="163"/>
        <v>168</v>
      </c>
      <c r="Q1753" t="str">
        <f t="shared" si="164"/>
        <v>photography</v>
      </c>
      <c r="R1753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32" x14ac:dyDescent="0.2">
      <c r="A1754">
        <v>1752</v>
      </c>
      <c r="B1754" s="2" t="s">
        <v>1753</v>
      </c>
      <c r="C1754" s="2" t="s">
        <v>5862</v>
      </c>
      <c r="D1754" s="21">
        <v>1200</v>
      </c>
      <c r="E1754" s="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7">
        <f t="shared" si="162"/>
        <v>260.16666666666663</v>
      </c>
      <c r="P1754" s="5">
        <f t="shared" si="163"/>
        <v>34</v>
      </c>
      <c r="Q1754" t="str">
        <f t="shared" si="164"/>
        <v>photography</v>
      </c>
      <c r="R1754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48" x14ac:dyDescent="0.2">
      <c r="A1755">
        <v>1753</v>
      </c>
      <c r="B1755" s="2" t="s">
        <v>1754</v>
      </c>
      <c r="C1755" s="2" t="s">
        <v>5863</v>
      </c>
      <c r="D1755" s="21">
        <v>15000</v>
      </c>
      <c r="E1755" s="4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7">
        <f t="shared" si="162"/>
        <v>108</v>
      </c>
      <c r="P1755" s="5">
        <f t="shared" si="163"/>
        <v>462</v>
      </c>
      <c r="Q1755" t="str">
        <f t="shared" si="164"/>
        <v>photography</v>
      </c>
      <c r="R1755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48" x14ac:dyDescent="0.2">
      <c r="A1756">
        <v>1754</v>
      </c>
      <c r="B1756" s="2" t="s">
        <v>1755</v>
      </c>
      <c r="C1756" s="2" t="s">
        <v>5864</v>
      </c>
      <c r="D1756" s="21">
        <v>8500</v>
      </c>
      <c r="E1756" s="4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7">
        <f t="shared" si="162"/>
        <v>110.52941176470587</v>
      </c>
      <c r="P1756" s="5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48" x14ac:dyDescent="0.2">
      <c r="A1757">
        <v>1755</v>
      </c>
      <c r="B1757" s="2" t="s">
        <v>1756</v>
      </c>
      <c r="C1757" s="2" t="s">
        <v>5865</v>
      </c>
      <c r="D1757" s="21">
        <v>25</v>
      </c>
      <c r="E1757" s="4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7">
        <f t="shared" si="162"/>
        <v>120</v>
      </c>
      <c r="P1757" s="5">
        <f t="shared" si="163"/>
        <v>7</v>
      </c>
      <c r="Q1757" t="str">
        <f t="shared" si="164"/>
        <v>photography</v>
      </c>
      <c r="R1757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48" x14ac:dyDescent="0.2">
      <c r="A1758">
        <v>1756</v>
      </c>
      <c r="B1758" s="2" t="s">
        <v>1757</v>
      </c>
      <c r="C1758" s="2" t="s">
        <v>5866</v>
      </c>
      <c r="D1758" s="21">
        <v>5500</v>
      </c>
      <c r="E1758" s="4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7">
        <f t="shared" si="162"/>
        <v>102.82909090909091</v>
      </c>
      <c r="P1758" s="5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32" x14ac:dyDescent="0.2">
      <c r="A1759">
        <v>1757</v>
      </c>
      <c r="B1759" s="2" t="s">
        <v>1758</v>
      </c>
      <c r="C1759" s="2" t="s">
        <v>5867</v>
      </c>
      <c r="D1759" s="21">
        <v>5000</v>
      </c>
      <c r="E1759" s="4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7">
        <f t="shared" si="162"/>
        <v>115.99999999999999</v>
      </c>
      <c r="P1759" s="5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48" x14ac:dyDescent="0.2">
      <c r="A1760">
        <v>1758</v>
      </c>
      <c r="B1760" s="2" t="s">
        <v>1759</v>
      </c>
      <c r="C1760" s="2" t="s">
        <v>5868</v>
      </c>
      <c r="D1760" s="21">
        <v>1000</v>
      </c>
      <c r="E1760" s="4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7">
        <f t="shared" si="162"/>
        <v>114.7</v>
      </c>
      <c r="P1760" s="5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32" x14ac:dyDescent="0.2">
      <c r="A1761">
        <v>1759</v>
      </c>
      <c r="B1761" s="2" t="s">
        <v>1760</v>
      </c>
      <c r="C1761" s="2" t="s">
        <v>5869</v>
      </c>
      <c r="D1761" s="21">
        <v>5000</v>
      </c>
      <c r="E1761" s="4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7">
        <f t="shared" si="162"/>
        <v>106.60000000000001</v>
      </c>
      <c r="P1761" s="5">
        <f t="shared" si="163"/>
        <v>108</v>
      </c>
      <c r="Q1761" t="str">
        <f t="shared" si="164"/>
        <v>photography</v>
      </c>
      <c r="R1761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48" x14ac:dyDescent="0.2">
      <c r="A1762">
        <v>1760</v>
      </c>
      <c r="B1762" s="2" t="s">
        <v>1761</v>
      </c>
      <c r="C1762" s="2" t="s">
        <v>5870</v>
      </c>
      <c r="D1762" s="21">
        <v>5000</v>
      </c>
      <c r="E1762" s="4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7">
        <f t="shared" si="162"/>
        <v>165.44</v>
      </c>
      <c r="P1762" s="5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32" x14ac:dyDescent="0.2">
      <c r="A1763">
        <v>1761</v>
      </c>
      <c r="B1763" s="2" t="s">
        <v>1762</v>
      </c>
      <c r="C1763" s="2" t="s">
        <v>5871</v>
      </c>
      <c r="D1763" s="21">
        <v>100</v>
      </c>
      <c r="E1763" s="4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7">
        <f t="shared" si="162"/>
        <v>155</v>
      </c>
      <c r="P1763" s="5">
        <f t="shared" si="163"/>
        <v>51</v>
      </c>
      <c r="Q1763" t="str">
        <f t="shared" si="164"/>
        <v>photography</v>
      </c>
      <c r="R1763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16" x14ac:dyDescent="0.2">
      <c r="A1764">
        <v>1762</v>
      </c>
      <c r="B1764" s="2" t="s">
        <v>1763</v>
      </c>
      <c r="C1764" s="2" t="s">
        <v>5872</v>
      </c>
      <c r="D1764" s="21">
        <v>100</v>
      </c>
      <c r="E1764" s="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7">
        <f t="shared" si="162"/>
        <v>885</v>
      </c>
      <c r="P1764" s="5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48" x14ac:dyDescent="0.2">
      <c r="A1765">
        <v>1763</v>
      </c>
      <c r="B1765" s="2" t="s">
        <v>1764</v>
      </c>
      <c r="C1765" s="2" t="s">
        <v>5873</v>
      </c>
      <c r="D1765" s="21">
        <v>12000</v>
      </c>
      <c r="E1765" s="4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7">
        <f t="shared" si="162"/>
        <v>101.90833333333333</v>
      </c>
      <c r="P1765" s="5">
        <f t="shared" si="163"/>
        <v>103</v>
      </c>
      <c r="Q1765" t="str">
        <f t="shared" si="164"/>
        <v>photography</v>
      </c>
      <c r="R1765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48" x14ac:dyDescent="0.2">
      <c r="A1766">
        <v>1764</v>
      </c>
      <c r="B1766" s="2" t="s">
        <v>1765</v>
      </c>
      <c r="C1766" s="2" t="s">
        <v>5874</v>
      </c>
      <c r="D1766" s="21">
        <v>11000</v>
      </c>
      <c r="E1766" s="4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7">
        <f t="shared" si="162"/>
        <v>19.600000000000001</v>
      </c>
      <c r="P1766" s="5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48" x14ac:dyDescent="0.2">
      <c r="A1767">
        <v>1765</v>
      </c>
      <c r="B1767" s="2" t="s">
        <v>1766</v>
      </c>
      <c r="C1767" s="2" t="s">
        <v>5875</v>
      </c>
      <c r="D1767" s="21">
        <v>12500</v>
      </c>
      <c r="E1767" s="4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7">
        <f t="shared" si="162"/>
        <v>59.467839999999995</v>
      </c>
      <c r="P1767" s="5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32" x14ac:dyDescent="0.2">
      <c r="A1768">
        <v>1766</v>
      </c>
      <c r="B1768" s="2" t="s">
        <v>1767</v>
      </c>
      <c r="C1768" s="2" t="s">
        <v>5876</v>
      </c>
      <c r="D1768" s="21">
        <v>1500</v>
      </c>
      <c r="E1768" s="4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7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32" x14ac:dyDescent="0.2">
      <c r="A1769">
        <v>1767</v>
      </c>
      <c r="B1769" s="2" t="s">
        <v>1768</v>
      </c>
      <c r="C1769" s="2" t="s">
        <v>5877</v>
      </c>
      <c r="D1769" s="21">
        <v>5000</v>
      </c>
      <c r="E1769" s="4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7">
        <f t="shared" si="162"/>
        <v>45.72</v>
      </c>
      <c r="P1769" s="5">
        <f t="shared" si="163"/>
        <v>58</v>
      </c>
      <c r="Q1769" t="str">
        <f t="shared" si="164"/>
        <v>photography</v>
      </c>
      <c r="R1769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48" x14ac:dyDescent="0.2">
      <c r="A1770">
        <v>1768</v>
      </c>
      <c r="B1770" s="2" t="s">
        <v>1769</v>
      </c>
      <c r="C1770" s="2" t="s">
        <v>5878</v>
      </c>
      <c r="D1770" s="21">
        <v>5000</v>
      </c>
      <c r="E1770" s="4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7">
        <f t="shared" si="162"/>
        <v>3.74</v>
      </c>
      <c r="P1770" s="5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48" x14ac:dyDescent="0.2">
      <c r="A1771">
        <v>1769</v>
      </c>
      <c r="B1771" s="2" t="s">
        <v>1770</v>
      </c>
      <c r="C1771" s="2" t="s">
        <v>5879</v>
      </c>
      <c r="D1771" s="21">
        <v>40000</v>
      </c>
      <c r="E1771" s="4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7">
        <f t="shared" si="162"/>
        <v>2.7025000000000001</v>
      </c>
      <c r="P1771" s="5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48" x14ac:dyDescent="0.2">
      <c r="A1772">
        <v>1770</v>
      </c>
      <c r="B1772" s="2" t="s">
        <v>1771</v>
      </c>
      <c r="C1772" s="2" t="s">
        <v>5880</v>
      </c>
      <c r="D1772" s="21">
        <v>24500</v>
      </c>
      <c r="E1772" s="4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7">
        <f t="shared" si="162"/>
        <v>56.51428571428572</v>
      </c>
      <c r="P1772" s="5">
        <f t="shared" si="163"/>
        <v>150</v>
      </c>
      <c r="Q1772" t="str">
        <f t="shared" si="164"/>
        <v>photography</v>
      </c>
      <c r="R1772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48" x14ac:dyDescent="0.2">
      <c r="A1773">
        <v>1771</v>
      </c>
      <c r="B1773" s="2" t="s">
        <v>1772</v>
      </c>
      <c r="C1773" s="2" t="s">
        <v>5881</v>
      </c>
      <c r="D1773" s="21">
        <v>4200</v>
      </c>
      <c r="E1773" s="4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7">
        <f t="shared" si="162"/>
        <v>21.30952380952381</v>
      </c>
      <c r="P1773" s="5">
        <f t="shared" si="163"/>
        <v>35</v>
      </c>
      <c r="Q1773" t="str">
        <f t="shared" si="164"/>
        <v>photography</v>
      </c>
      <c r="R1773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32" x14ac:dyDescent="0.2">
      <c r="A1774">
        <v>1772</v>
      </c>
      <c r="B1774" s="2" t="s">
        <v>1773</v>
      </c>
      <c r="C1774" s="2" t="s">
        <v>5882</v>
      </c>
      <c r="D1774" s="21">
        <v>5500</v>
      </c>
      <c r="E1774" s="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7">
        <f t="shared" si="162"/>
        <v>15.6</v>
      </c>
      <c r="P1774" s="5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48" x14ac:dyDescent="0.2">
      <c r="A1775">
        <v>1773</v>
      </c>
      <c r="B1775" s="2" t="s">
        <v>1774</v>
      </c>
      <c r="C1775" s="2" t="s">
        <v>5883</v>
      </c>
      <c r="D1775" s="21">
        <v>30000</v>
      </c>
      <c r="E1775" s="4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7">
        <f t="shared" si="162"/>
        <v>6.2566666666666677</v>
      </c>
      <c r="P1775" s="5">
        <f t="shared" si="163"/>
        <v>98</v>
      </c>
      <c r="Q1775" t="str">
        <f t="shared" si="164"/>
        <v>photography</v>
      </c>
      <c r="R1775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48" x14ac:dyDescent="0.2">
      <c r="A1776">
        <v>1774</v>
      </c>
      <c r="B1776" s="2" t="s">
        <v>1775</v>
      </c>
      <c r="C1776" s="2" t="s">
        <v>5884</v>
      </c>
      <c r="D1776" s="21">
        <v>2500</v>
      </c>
      <c r="E1776" s="4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7">
        <f t="shared" si="162"/>
        <v>45.92</v>
      </c>
      <c r="P1776" s="5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48" x14ac:dyDescent="0.2">
      <c r="A1777">
        <v>1775</v>
      </c>
      <c r="B1777" s="2" t="s">
        <v>1776</v>
      </c>
      <c r="C1777" s="2" t="s">
        <v>5885</v>
      </c>
      <c r="D1777" s="21">
        <v>32500</v>
      </c>
      <c r="E1777" s="4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7">
        <f t="shared" si="162"/>
        <v>65.101538461538468</v>
      </c>
      <c r="P1777" s="5">
        <f t="shared" si="163"/>
        <v>170</v>
      </c>
      <c r="Q1777" t="str">
        <f t="shared" si="164"/>
        <v>photography</v>
      </c>
      <c r="R1777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48" x14ac:dyDescent="0.2">
      <c r="A1778">
        <v>1776</v>
      </c>
      <c r="B1778" s="2" t="s">
        <v>1777</v>
      </c>
      <c r="C1778" s="2" t="s">
        <v>5886</v>
      </c>
      <c r="D1778" s="21">
        <v>5000</v>
      </c>
      <c r="E1778" s="4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7">
        <f t="shared" si="162"/>
        <v>6.7</v>
      </c>
      <c r="P1778" s="5">
        <f t="shared" si="163"/>
        <v>83</v>
      </c>
      <c r="Q1778" t="str">
        <f t="shared" si="164"/>
        <v>photography</v>
      </c>
      <c r="R1778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48" x14ac:dyDescent="0.2">
      <c r="A1779">
        <v>1777</v>
      </c>
      <c r="B1779" s="2" t="s">
        <v>1778</v>
      </c>
      <c r="C1779" s="2" t="s">
        <v>5887</v>
      </c>
      <c r="D1779" s="21">
        <v>4800</v>
      </c>
      <c r="E1779" s="4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7">
        <f t="shared" si="162"/>
        <v>13.5625</v>
      </c>
      <c r="P1779" s="5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48" x14ac:dyDescent="0.2">
      <c r="A1780">
        <v>1778</v>
      </c>
      <c r="B1780" s="2" t="s">
        <v>1779</v>
      </c>
      <c r="C1780" s="2" t="s">
        <v>5888</v>
      </c>
      <c r="D1780" s="21">
        <v>50000</v>
      </c>
      <c r="E1780" s="4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7">
        <f t="shared" si="162"/>
        <v>1.9900000000000002</v>
      </c>
      <c r="P1780" s="5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48" x14ac:dyDescent="0.2">
      <c r="A1781">
        <v>1779</v>
      </c>
      <c r="B1781" s="2" t="s">
        <v>1780</v>
      </c>
      <c r="C1781" s="2" t="s">
        <v>5889</v>
      </c>
      <c r="D1781" s="21">
        <v>11000</v>
      </c>
      <c r="E1781" s="4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7">
        <f t="shared" si="162"/>
        <v>36.236363636363642</v>
      </c>
      <c r="P1781" s="5">
        <f t="shared" si="163"/>
        <v>104</v>
      </c>
      <c r="Q1781" t="str">
        <f t="shared" si="164"/>
        <v>photography</v>
      </c>
      <c r="R1781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48" x14ac:dyDescent="0.2">
      <c r="A1782">
        <v>1780</v>
      </c>
      <c r="B1782" s="2" t="s">
        <v>1781</v>
      </c>
      <c r="C1782" s="2" t="s">
        <v>5890</v>
      </c>
      <c r="D1782" s="21">
        <v>30000</v>
      </c>
      <c r="E1782" s="4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7">
        <f t="shared" si="162"/>
        <v>39.743333333333339</v>
      </c>
      <c r="P1782" s="5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48" x14ac:dyDescent="0.2">
      <c r="A1783">
        <v>1781</v>
      </c>
      <c r="B1783" s="2" t="s">
        <v>1782</v>
      </c>
      <c r="C1783" s="2" t="s">
        <v>5891</v>
      </c>
      <c r="D1783" s="21">
        <v>5500</v>
      </c>
      <c r="E1783" s="4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7">
        <f t="shared" si="162"/>
        <v>25.763636363636365</v>
      </c>
      <c r="P1783" s="5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48" x14ac:dyDescent="0.2">
      <c r="A1784">
        <v>1782</v>
      </c>
      <c r="B1784" s="2" t="s">
        <v>1783</v>
      </c>
      <c r="C1784" s="2" t="s">
        <v>5892</v>
      </c>
      <c r="D1784" s="21">
        <v>35000</v>
      </c>
      <c r="E1784" s="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7">
        <f t="shared" si="162"/>
        <v>15.491428571428573</v>
      </c>
      <c r="P1784" s="5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48" x14ac:dyDescent="0.2">
      <c r="A1785">
        <v>1783</v>
      </c>
      <c r="B1785" s="2" t="s">
        <v>1784</v>
      </c>
      <c r="C1785" s="2" t="s">
        <v>5893</v>
      </c>
      <c r="D1785" s="21">
        <v>40000</v>
      </c>
      <c r="E1785" s="4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7">
        <f t="shared" si="162"/>
        <v>23.692499999999999</v>
      </c>
      <c r="P1785" s="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48" x14ac:dyDescent="0.2">
      <c r="A1786">
        <v>1784</v>
      </c>
      <c r="B1786" s="2" t="s">
        <v>1785</v>
      </c>
      <c r="C1786" s="2" t="s">
        <v>5894</v>
      </c>
      <c r="D1786" s="21">
        <v>5000</v>
      </c>
      <c r="E1786" s="4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7">
        <f t="shared" si="162"/>
        <v>39.76</v>
      </c>
      <c r="P1786" s="5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48" x14ac:dyDescent="0.2">
      <c r="A1787">
        <v>1785</v>
      </c>
      <c r="B1787" s="2" t="s">
        <v>1786</v>
      </c>
      <c r="C1787" s="2" t="s">
        <v>5895</v>
      </c>
      <c r="D1787" s="21">
        <v>24000</v>
      </c>
      <c r="E1787" s="4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7">
        <f t="shared" si="162"/>
        <v>20.220833333333331</v>
      </c>
      <c r="P1787" s="5">
        <f t="shared" si="163"/>
        <v>44</v>
      </c>
      <c r="Q1787" t="str">
        <f t="shared" si="164"/>
        <v>photography</v>
      </c>
      <c r="R1787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48" x14ac:dyDescent="0.2">
      <c r="A1788">
        <v>1786</v>
      </c>
      <c r="B1788" s="2" t="s">
        <v>1787</v>
      </c>
      <c r="C1788" s="2" t="s">
        <v>5896</v>
      </c>
      <c r="D1788" s="21">
        <v>1900</v>
      </c>
      <c r="E1788" s="4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7">
        <f t="shared" si="162"/>
        <v>47.631578947368418</v>
      </c>
      <c r="P1788" s="5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48" x14ac:dyDescent="0.2">
      <c r="A1789">
        <v>1787</v>
      </c>
      <c r="B1789" s="2" t="s">
        <v>1788</v>
      </c>
      <c r="C1789" s="2" t="s">
        <v>5897</v>
      </c>
      <c r="D1789" s="21">
        <v>10000</v>
      </c>
      <c r="E1789" s="4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7">
        <f t="shared" si="162"/>
        <v>15.329999999999998</v>
      </c>
      <c r="P1789" s="5">
        <f t="shared" si="163"/>
        <v>63</v>
      </c>
      <c r="Q1789" t="str">
        <f t="shared" si="164"/>
        <v>photography</v>
      </c>
      <c r="R1789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48" x14ac:dyDescent="0.2">
      <c r="A1790">
        <v>1788</v>
      </c>
      <c r="B1790" s="2" t="s">
        <v>1789</v>
      </c>
      <c r="C1790" s="2" t="s">
        <v>5898</v>
      </c>
      <c r="D1790" s="21">
        <v>5500</v>
      </c>
      <c r="E1790" s="4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7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48" x14ac:dyDescent="0.2">
      <c r="A1791">
        <v>1789</v>
      </c>
      <c r="B1791" s="2" t="s">
        <v>1790</v>
      </c>
      <c r="C1791" s="2" t="s">
        <v>5899</v>
      </c>
      <c r="D1791" s="21">
        <v>8000</v>
      </c>
      <c r="E1791" s="4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7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48" x14ac:dyDescent="0.2">
      <c r="A1792">
        <v>1790</v>
      </c>
      <c r="B1792" s="2" t="s">
        <v>1791</v>
      </c>
      <c r="C1792" s="2" t="s">
        <v>5900</v>
      </c>
      <c r="D1792" s="21">
        <v>33000</v>
      </c>
      <c r="E1792" s="4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7">
        <f t="shared" si="162"/>
        <v>4.957575757575758</v>
      </c>
      <c r="P1792" s="5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32" x14ac:dyDescent="0.2">
      <c r="A1793">
        <v>1791</v>
      </c>
      <c r="B1793" s="2" t="s">
        <v>1792</v>
      </c>
      <c r="C1793" s="2" t="s">
        <v>5901</v>
      </c>
      <c r="D1793" s="21">
        <v>3000</v>
      </c>
      <c r="E1793" s="4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7">
        <f t="shared" si="162"/>
        <v>3.5666666666666664</v>
      </c>
      <c r="P1793" s="5">
        <f t="shared" si="163"/>
        <v>26</v>
      </c>
      <c r="Q1793" t="str">
        <f t="shared" si="164"/>
        <v>photography</v>
      </c>
      <c r="R1793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32" x14ac:dyDescent="0.2">
      <c r="A1794">
        <v>1792</v>
      </c>
      <c r="B1794" s="2" t="s">
        <v>1793</v>
      </c>
      <c r="C1794" s="2" t="s">
        <v>5902</v>
      </c>
      <c r="D1794" s="21">
        <v>25000</v>
      </c>
      <c r="E1794" s="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7">
        <f t="shared" si="162"/>
        <v>61.124000000000002</v>
      </c>
      <c r="P1794" s="5">
        <f t="shared" si="163"/>
        <v>109</v>
      </c>
      <c r="Q1794" t="str">
        <f t="shared" si="164"/>
        <v>photography</v>
      </c>
      <c r="R1794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48" x14ac:dyDescent="0.2">
      <c r="A1795">
        <v>1793</v>
      </c>
      <c r="B1795" s="2" t="s">
        <v>1794</v>
      </c>
      <c r="C1795" s="2" t="s">
        <v>5903</v>
      </c>
      <c r="D1795" s="21">
        <v>3000</v>
      </c>
      <c r="E1795" s="4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7">
        <f t="shared" ref="O1795:O1858" si="168">(E1795/D1795)*100</f>
        <v>1.3333333333333335</v>
      </c>
      <c r="P1795" s="5">
        <f t="shared" ref="P1795:P1858" si="169">IF(E1795, QUOTIENT(E1795,L1795),0)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RIGHT(N1795,LEN(N1795)-FIND("/",N1795,1))</f>
        <v>photobooks</v>
      </c>
      <c r="S1795" s="15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2" t="s">
        <v>1795</v>
      </c>
      <c r="C1796" s="2" t="s">
        <v>5904</v>
      </c>
      <c r="D1796" s="21">
        <v>9000</v>
      </c>
      <c r="E1796" s="4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7">
        <f t="shared" si="168"/>
        <v>11.077777777777778</v>
      </c>
      <c r="P1796" s="5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48" x14ac:dyDescent="0.2">
      <c r="A1797">
        <v>1795</v>
      </c>
      <c r="B1797" s="2" t="s">
        <v>1796</v>
      </c>
      <c r="C1797" s="2" t="s">
        <v>5905</v>
      </c>
      <c r="D1797" s="21">
        <v>28000</v>
      </c>
      <c r="E1797" s="4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7">
        <f t="shared" si="168"/>
        <v>38.735714285714288</v>
      </c>
      <c r="P1797" s="5">
        <f t="shared" si="169"/>
        <v>133</v>
      </c>
      <c r="Q1797" t="str">
        <f t="shared" si="170"/>
        <v>photography</v>
      </c>
      <c r="R1797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48" x14ac:dyDescent="0.2">
      <c r="A1798">
        <v>1796</v>
      </c>
      <c r="B1798" s="2" t="s">
        <v>1797</v>
      </c>
      <c r="C1798" s="2" t="s">
        <v>5906</v>
      </c>
      <c r="D1798" s="21">
        <v>19000</v>
      </c>
      <c r="E1798" s="4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7">
        <f t="shared" si="168"/>
        <v>22.05263157894737</v>
      </c>
      <c r="P1798" s="5">
        <f t="shared" si="169"/>
        <v>48</v>
      </c>
      <c r="Q1798" t="str">
        <f t="shared" si="170"/>
        <v>photography</v>
      </c>
      <c r="R1798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48" x14ac:dyDescent="0.2">
      <c r="A1799">
        <v>1797</v>
      </c>
      <c r="B1799" s="2" t="s">
        <v>1798</v>
      </c>
      <c r="C1799" s="2" t="s">
        <v>5907</v>
      </c>
      <c r="D1799" s="21">
        <v>10000</v>
      </c>
      <c r="E1799" s="4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7">
        <f t="shared" si="168"/>
        <v>67.55</v>
      </c>
      <c r="P1799" s="5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48" x14ac:dyDescent="0.2">
      <c r="A1800">
        <v>1798</v>
      </c>
      <c r="B1800" s="2" t="s">
        <v>1799</v>
      </c>
      <c r="C1800" s="2" t="s">
        <v>5908</v>
      </c>
      <c r="D1800" s="21">
        <v>16000</v>
      </c>
      <c r="E1800" s="4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7">
        <f t="shared" si="168"/>
        <v>13.637499999999999</v>
      </c>
      <c r="P1800" s="5">
        <f t="shared" si="169"/>
        <v>58</v>
      </c>
      <c r="Q1800" t="str">
        <f t="shared" si="170"/>
        <v>photography</v>
      </c>
      <c r="R1800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32" x14ac:dyDescent="0.2">
      <c r="A1801">
        <v>1799</v>
      </c>
      <c r="B1801" s="2" t="s">
        <v>1800</v>
      </c>
      <c r="C1801" s="2" t="s">
        <v>5909</v>
      </c>
      <c r="D1801" s="21">
        <v>4000</v>
      </c>
      <c r="E1801" s="4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7">
        <f t="shared" si="168"/>
        <v>1.7457500000000001</v>
      </c>
      <c r="P1801" s="5">
        <f t="shared" si="169"/>
        <v>11</v>
      </c>
      <c r="Q1801" t="str">
        <f t="shared" si="170"/>
        <v>photography</v>
      </c>
      <c r="R1801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48" x14ac:dyDescent="0.2">
      <c r="A1802">
        <v>1800</v>
      </c>
      <c r="B1802" s="2" t="s">
        <v>1801</v>
      </c>
      <c r="C1802" s="2" t="s">
        <v>5910</v>
      </c>
      <c r="D1802" s="21">
        <v>46260</v>
      </c>
      <c r="E1802" s="4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7">
        <f t="shared" si="168"/>
        <v>20.44963251188932</v>
      </c>
      <c r="P1802" s="5">
        <f t="shared" si="169"/>
        <v>83</v>
      </c>
      <c r="Q1802" t="str">
        <f t="shared" si="170"/>
        <v>photography</v>
      </c>
      <c r="R1802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48" x14ac:dyDescent="0.2">
      <c r="A1803">
        <v>1801</v>
      </c>
      <c r="B1803" s="2" t="s">
        <v>1802</v>
      </c>
      <c r="C1803" s="2" t="s">
        <v>5911</v>
      </c>
      <c r="D1803" s="21">
        <v>17000</v>
      </c>
      <c r="E1803" s="4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7">
        <f t="shared" si="168"/>
        <v>13.852941176470587</v>
      </c>
      <c r="P1803" s="5">
        <f t="shared" si="169"/>
        <v>63</v>
      </c>
      <c r="Q1803" t="str">
        <f t="shared" si="170"/>
        <v>photography</v>
      </c>
      <c r="R1803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32" x14ac:dyDescent="0.2">
      <c r="A1804">
        <v>1802</v>
      </c>
      <c r="B1804" s="2" t="s">
        <v>1803</v>
      </c>
      <c r="C1804" s="2" t="s">
        <v>5912</v>
      </c>
      <c r="D1804" s="21">
        <v>3500</v>
      </c>
      <c r="E1804" s="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7">
        <f t="shared" si="168"/>
        <v>48.485714285714288</v>
      </c>
      <c r="P1804" s="5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48" x14ac:dyDescent="0.2">
      <c r="A1805">
        <v>1803</v>
      </c>
      <c r="B1805" s="2" t="s">
        <v>1804</v>
      </c>
      <c r="C1805" s="2" t="s">
        <v>5913</v>
      </c>
      <c r="D1805" s="21">
        <v>17500</v>
      </c>
      <c r="E1805" s="4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7">
        <f t="shared" si="168"/>
        <v>30.8</v>
      </c>
      <c r="P1805" s="5">
        <f t="shared" si="169"/>
        <v>71</v>
      </c>
      <c r="Q1805" t="str">
        <f t="shared" si="170"/>
        <v>photography</v>
      </c>
      <c r="R1805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48" x14ac:dyDescent="0.2">
      <c r="A1806">
        <v>1804</v>
      </c>
      <c r="B1806" s="2" t="s">
        <v>1805</v>
      </c>
      <c r="C1806" s="2" t="s">
        <v>5914</v>
      </c>
      <c r="D1806" s="21">
        <v>15500</v>
      </c>
      <c r="E1806" s="4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7">
        <f t="shared" si="168"/>
        <v>35.174193548387095</v>
      </c>
      <c r="P1806" s="5">
        <f t="shared" si="169"/>
        <v>104</v>
      </c>
      <c r="Q1806" t="str">
        <f t="shared" si="170"/>
        <v>photography</v>
      </c>
      <c r="R1806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48" x14ac:dyDescent="0.2">
      <c r="A1807">
        <v>1805</v>
      </c>
      <c r="B1807" s="2" t="s">
        <v>1806</v>
      </c>
      <c r="C1807" s="2" t="s">
        <v>5915</v>
      </c>
      <c r="D1807" s="21">
        <v>22500</v>
      </c>
      <c r="E1807" s="4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7">
        <f t="shared" si="168"/>
        <v>36.404444444444444</v>
      </c>
      <c r="P1807" s="5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48" x14ac:dyDescent="0.2">
      <c r="A1808">
        <v>1806</v>
      </c>
      <c r="B1808" s="2" t="s">
        <v>1807</v>
      </c>
      <c r="C1808" s="2" t="s">
        <v>5916</v>
      </c>
      <c r="D1808" s="21">
        <v>20000</v>
      </c>
      <c r="E1808" s="4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7">
        <f t="shared" si="168"/>
        <v>2.9550000000000001</v>
      </c>
      <c r="P1808" s="5">
        <f t="shared" si="169"/>
        <v>73</v>
      </c>
      <c r="Q1808" t="str">
        <f t="shared" si="170"/>
        <v>photography</v>
      </c>
      <c r="R1808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32" x14ac:dyDescent="0.2">
      <c r="A1809">
        <v>1807</v>
      </c>
      <c r="B1809" s="2" t="s">
        <v>1808</v>
      </c>
      <c r="C1809" s="2" t="s">
        <v>5917</v>
      </c>
      <c r="D1809" s="21">
        <v>5000</v>
      </c>
      <c r="E1809" s="4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7">
        <f t="shared" si="168"/>
        <v>11.06</v>
      </c>
      <c r="P1809" s="5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48" x14ac:dyDescent="0.2">
      <c r="A1810">
        <v>1808</v>
      </c>
      <c r="B1810" s="2" t="s">
        <v>1809</v>
      </c>
      <c r="C1810" s="2" t="s">
        <v>5918</v>
      </c>
      <c r="D1810" s="21">
        <v>28000</v>
      </c>
      <c r="E1810" s="4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7">
        <f t="shared" si="168"/>
        <v>41.407142857142858</v>
      </c>
      <c r="P1810" s="5">
        <f t="shared" si="169"/>
        <v>120</v>
      </c>
      <c r="Q1810" t="str">
        <f t="shared" si="170"/>
        <v>photography</v>
      </c>
      <c r="R1810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48" x14ac:dyDescent="0.2">
      <c r="A1811">
        <v>1809</v>
      </c>
      <c r="B1811" s="2" t="s">
        <v>1810</v>
      </c>
      <c r="C1811" s="2" t="s">
        <v>5919</v>
      </c>
      <c r="D1811" s="21">
        <v>3500</v>
      </c>
      <c r="E1811" s="4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7">
        <f t="shared" si="168"/>
        <v>10.857142857142858</v>
      </c>
      <c r="P1811" s="5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48" x14ac:dyDescent="0.2">
      <c r="A1812">
        <v>1810</v>
      </c>
      <c r="B1812" s="2" t="s">
        <v>1811</v>
      </c>
      <c r="C1812" s="2" t="s">
        <v>5920</v>
      </c>
      <c r="D1812" s="21">
        <v>450</v>
      </c>
      <c r="E1812" s="4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7">
        <f t="shared" si="168"/>
        <v>3.3333333333333335</v>
      </c>
      <c r="P1812" s="5">
        <f t="shared" si="169"/>
        <v>7</v>
      </c>
      <c r="Q1812" t="str">
        <f t="shared" si="170"/>
        <v>photography</v>
      </c>
      <c r="R1812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32" x14ac:dyDescent="0.2">
      <c r="A1813">
        <v>1811</v>
      </c>
      <c r="B1813" s="2" t="s">
        <v>1812</v>
      </c>
      <c r="C1813" s="2" t="s">
        <v>5921</v>
      </c>
      <c r="D1813" s="21">
        <v>54000</v>
      </c>
      <c r="E1813" s="4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7">
        <f t="shared" si="168"/>
        <v>7.407407407407407E-2</v>
      </c>
      <c r="P1813" s="5">
        <f t="shared" si="169"/>
        <v>1</v>
      </c>
      <c r="Q1813" t="str">
        <f t="shared" si="170"/>
        <v>photography</v>
      </c>
      <c r="R1813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48" x14ac:dyDescent="0.2">
      <c r="A1814">
        <v>1812</v>
      </c>
      <c r="B1814" s="2" t="s">
        <v>1813</v>
      </c>
      <c r="C1814" s="2" t="s">
        <v>5922</v>
      </c>
      <c r="D1814" s="21">
        <v>6500</v>
      </c>
      <c r="E1814" s="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7">
        <f t="shared" si="168"/>
        <v>13.307692307692307</v>
      </c>
      <c r="P1814" s="5">
        <f t="shared" si="169"/>
        <v>37</v>
      </c>
      <c r="Q1814" t="str">
        <f t="shared" si="170"/>
        <v>photography</v>
      </c>
      <c r="R1814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48" x14ac:dyDescent="0.2">
      <c r="A1815">
        <v>1813</v>
      </c>
      <c r="B1815" s="2" t="s">
        <v>1814</v>
      </c>
      <c r="C1815" s="2" t="s">
        <v>5923</v>
      </c>
      <c r="D1815" s="21">
        <v>8750</v>
      </c>
      <c r="E1815" s="4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7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48" x14ac:dyDescent="0.2">
      <c r="A1816">
        <v>1814</v>
      </c>
      <c r="B1816" s="2" t="s">
        <v>1815</v>
      </c>
      <c r="C1816" s="2" t="s">
        <v>5924</v>
      </c>
      <c r="D1816" s="21">
        <v>12000</v>
      </c>
      <c r="E1816" s="4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7">
        <f t="shared" si="168"/>
        <v>49.183333333333337</v>
      </c>
      <c r="P1816" s="5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48" x14ac:dyDescent="0.2">
      <c r="A1817">
        <v>1815</v>
      </c>
      <c r="B1817" s="2" t="s">
        <v>1816</v>
      </c>
      <c r="C1817" s="2" t="s">
        <v>5925</v>
      </c>
      <c r="D1817" s="21">
        <v>3000</v>
      </c>
      <c r="E1817" s="4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7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48" x14ac:dyDescent="0.2">
      <c r="A1818">
        <v>1816</v>
      </c>
      <c r="B1818" s="2" t="s">
        <v>1817</v>
      </c>
      <c r="C1818" s="2" t="s">
        <v>5926</v>
      </c>
      <c r="D1818" s="21">
        <v>25000</v>
      </c>
      <c r="E1818" s="4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7">
        <f t="shared" si="168"/>
        <v>2.036</v>
      </c>
      <c r="P1818" s="5">
        <f t="shared" si="169"/>
        <v>84</v>
      </c>
      <c r="Q1818" t="str">
        <f t="shared" si="170"/>
        <v>photography</v>
      </c>
      <c r="R1818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32" x14ac:dyDescent="0.2">
      <c r="A1819">
        <v>1817</v>
      </c>
      <c r="B1819" s="2" t="s">
        <v>1818</v>
      </c>
      <c r="C1819" s="2" t="s">
        <v>5927</v>
      </c>
      <c r="D1819" s="21">
        <v>18000</v>
      </c>
      <c r="E1819" s="4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7">
        <f t="shared" si="168"/>
        <v>52.327777777777776</v>
      </c>
      <c r="P1819" s="5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32" x14ac:dyDescent="0.2">
      <c r="A1820">
        <v>1818</v>
      </c>
      <c r="B1820" s="2" t="s">
        <v>1819</v>
      </c>
      <c r="C1820" s="2" t="s">
        <v>5928</v>
      </c>
      <c r="D1820" s="21">
        <v>15000</v>
      </c>
      <c r="E1820" s="4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7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48" x14ac:dyDescent="0.2">
      <c r="A1821">
        <v>1819</v>
      </c>
      <c r="B1821" s="2" t="s">
        <v>1820</v>
      </c>
      <c r="C1821" s="2" t="s">
        <v>5929</v>
      </c>
      <c r="D1821" s="21">
        <v>1200</v>
      </c>
      <c r="E1821" s="4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7">
        <f t="shared" si="168"/>
        <v>2.083333333333333</v>
      </c>
      <c r="P1821" s="5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48" x14ac:dyDescent="0.2">
      <c r="A1822">
        <v>1820</v>
      </c>
      <c r="B1822" s="2" t="s">
        <v>1821</v>
      </c>
      <c r="C1822" s="2" t="s">
        <v>5930</v>
      </c>
      <c r="D1822" s="21">
        <v>26000</v>
      </c>
      <c r="E1822" s="4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7">
        <f t="shared" si="168"/>
        <v>6.565384615384616</v>
      </c>
      <c r="P1822" s="5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48" x14ac:dyDescent="0.2">
      <c r="A1823">
        <v>1821</v>
      </c>
      <c r="B1823" s="2" t="s">
        <v>1822</v>
      </c>
      <c r="C1823" s="2" t="s">
        <v>5931</v>
      </c>
      <c r="D1823" s="21">
        <v>2500</v>
      </c>
      <c r="E1823" s="4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7">
        <f t="shared" si="168"/>
        <v>134.88999999999999</v>
      </c>
      <c r="P1823" s="5">
        <f t="shared" si="169"/>
        <v>59</v>
      </c>
      <c r="Q1823" t="str">
        <f t="shared" si="170"/>
        <v>music</v>
      </c>
      <c r="R1823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32" x14ac:dyDescent="0.2">
      <c r="A1824">
        <v>1822</v>
      </c>
      <c r="B1824" s="2" t="s">
        <v>1823</v>
      </c>
      <c r="C1824" s="2" t="s">
        <v>5932</v>
      </c>
      <c r="D1824" s="21">
        <v>300</v>
      </c>
      <c r="E1824" s="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7">
        <f t="shared" si="168"/>
        <v>100</v>
      </c>
      <c r="P1824" s="5">
        <f t="shared" si="169"/>
        <v>27</v>
      </c>
      <c r="Q1824" t="str">
        <f t="shared" si="170"/>
        <v>music</v>
      </c>
      <c r="R1824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48" x14ac:dyDescent="0.2">
      <c r="A1825">
        <v>1823</v>
      </c>
      <c r="B1825" s="2" t="s">
        <v>1824</v>
      </c>
      <c r="C1825" s="2" t="s">
        <v>5933</v>
      </c>
      <c r="D1825" s="21">
        <v>700</v>
      </c>
      <c r="E1825" s="4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7">
        <f t="shared" si="168"/>
        <v>115.85714285714286</v>
      </c>
      <c r="P1825" s="5">
        <f t="shared" si="169"/>
        <v>24</v>
      </c>
      <c r="Q1825" t="str">
        <f t="shared" si="170"/>
        <v>music</v>
      </c>
      <c r="R1825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ht="16" x14ac:dyDescent="0.2">
      <c r="A1826">
        <v>1824</v>
      </c>
      <c r="B1826" s="2" t="s">
        <v>1825</v>
      </c>
      <c r="C1826" s="2" t="s">
        <v>5934</v>
      </c>
      <c r="D1826" s="21">
        <v>3000</v>
      </c>
      <c r="E1826" s="4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7">
        <f t="shared" si="168"/>
        <v>100.06666666666666</v>
      </c>
      <c r="P1826" s="5">
        <f t="shared" si="169"/>
        <v>75</v>
      </c>
      <c r="Q1826" t="str">
        <f t="shared" si="170"/>
        <v>music</v>
      </c>
      <c r="R1826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48" x14ac:dyDescent="0.2">
      <c r="A1827">
        <v>1825</v>
      </c>
      <c r="B1827" s="2" t="s">
        <v>1826</v>
      </c>
      <c r="C1827" s="2" t="s">
        <v>5935</v>
      </c>
      <c r="D1827" s="21">
        <v>2000</v>
      </c>
      <c r="E1827" s="4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7">
        <f t="shared" si="168"/>
        <v>105.05</v>
      </c>
      <c r="P1827" s="5">
        <f t="shared" si="169"/>
        <v>42</v>
      </c>
      <c r="Q1827" t="str">
        <f t="shared" si="170"/>
        <v>music</v>
      </c>
      <c r="R1827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16" x14ac:dyDescent="0.2">
      <c r="A1828">
        <v>1826</v>
      </c>
      <c r="B1828" s="2" t="s">
        <v>1827</v>
      </c>
      <c r="C1828" s="2" t="s">
        <v>5936</v>
      </c>
      <c r="D1828" s="21">
        <v>2000</v>
      </c>
      <c r="E1828" s="4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7">
        <f t="shared" si="168"/>
        <v>101</v>
      </c>
      <c r="P1828" s="5">
        <f t="shared" si="169"/>
        <v>53</v>
      </c>
      <c r="Q1828" t="str">
        <f t="shared" si="170"/>
        <v>music</v>
      </c>
      <c r="R1828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48" x14ac:dyDescent="0.2">
      <c r="A1829">
        <v>1827</v>
      </c>
      <c r="B1829" s="2" t="s">
        <v>1828</v>
      </c>
      <c r="C1829" s="2" t="s">
        <v>5937</v>
      </c>
      <c r="D1829" s="21">
        <v>8000</v>
      </c>
      <c r="E1829" s="4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7">
        <f t="shared" si="168"/>
        <v>100.66250000000001</v>
      </c>
      <c r="P1829" s="5">
        <f t="shared" si="169"/>
        <v>83</v>
      </c>
      <c r="Q1829" t="str">
        <f t="shared" si="170"/>
        <v>music</v>
      </c>
      <c r="R1829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48" x14ac:dyDescent="0.2">
      <c r="A1830">
        <v>1828</v>
      </c>
      <c r="B1830" s="2" t="s">
        <v>1829</v>
      </c>
      <c r="C1830" s="2" t="s">
        <v>5938</v>
      </c>
      <c r="D1830" s="21">
        <v>20000</v>
      </c>
      <c r="E1830" s="4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7">
        <f t="shared" si="168"/>
        <v>100.16000000000001</v>
      </c>
      <c r="P1830" s="5">
        <f t="shared" si="169"/>
        <v>417</v>
      </c>
      <c r="Q1830" t="str">
        <f t="shared" si="170"/>
        <v>music</v>
      </c>
      <c r="R1830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48" x14ac:dyDescent="0.2">
      <c r="A1831">
        <v>1829</v>
      </c>
      <c r="B1831" s="2" t="s">
        <v>1830</v>
      </c>
      <c r="C1831" s="2" t="s">
        <v>5939</v>
      </c>
      <c r="D1831" s="21">
        <v>1500</v>
      </c>
      <c r="E1831" s="4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7">
        <f t="shared" si="168"/>
        <v>166.68333333333334</v>
      </c>
      <c r="P1831" s="5">
        <f t="shared" si="169"/>
        <v>75</v>
      </c>
      <c r="Q1831" t="str">
        <f t="shared" si="170"/>
        <v>music</v>
      </c>
      <c r="R1831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48" x14ac:dyDescent="0.2">
      <c r="A1832">
        <v>1830</v>
      </c>
      <c r="B1832" s="2" t="s">
        <v>1831</v>
      </c>
      <c r="C1832" s="2" t="s">
        <v>5940</v>
      </c>
      <c r="D1832" s="21">
        <v>15000</v>
      </c>
      <c r="E1832" s="4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7">
        <f t="shared" si="168"/>
        <v>101.53333333333335</v>
      </c>
      <c r="P1832" s="5">
        <f t="shared" si="169"/>
        <v>67</v>
      </c>
      <c r="Q1832" t="str">
        <f t="shared" si="170"/>
        <v>music</v>
      </c>
      <c r="R1832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48" x14ac:dyDescent="0.2">
      <c r="A1833">
        <v>1831</v>
      </c>
      <c r="B1833" s="2" t="s">
        <v>1832</v>
      </c>
      <c r="C1833" s="2" t="s">
        <v>5941</v>
      </c>
      <c r="D1833" s="21">
        <v>1000</v>
      </c>
      <c r="E1833" s="4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7">
        <f t="shared" si="168"/>
        <v>103</v>
      </c>
      <c r="P1833" s="5">
        <f t="shared" si="169"/>
        <v>73</v>
      </c>
      <c r="Q1833" t="str">
        <f t="shared" si="170"/>
        <v>music</v>
      </c>
      <c r="R1833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48" x14ac:dyDescent="0.2">
      <c r="A1834">
        <v>1832</v>
      </c>
      <c r="B1834" s="2" t="s">
        <v>1833</v>
      </c>
      <c r="C1834" s="2" t="s">
        <v>5942</v>
      </c>
      <c r="D1834" s="21">
        <v>350</v>
      </c>
      <c r="E1834" s="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7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48" x14ac:dyDescent="0.2">
      <c r="A1835">
        <v>1833</v>
      </c>
      <c r="B1835" s="2" t="s">
        <v>1834</v>
      </c>
      <c r="C1835" s="2" t="s">
        <v>5943</v>
      </c>
      <c r="D1835" s="21">
        <v>400</v>
      </c>
      <c r="E1835" s="4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7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32" x14ac:dyDescent="0.2">
      <c r="A1836">
        <v>1834</v>
      </c>
      <c r="B1836" s="2" t="s">
        <v>1835</v>
      </c>
      <c r="C1836" s="2" t="s">
        <v>5944</v>
      </c>
      <c r="D1836" s="21">
        <v>10000</v>
      </c>
      <c r="E1836" s="4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7">
        <f t="shared" si="168"/>
        <v>118.05000000000001</v>
      </c>
      <c r="P1836" s="5">
        <f t="shared" si="169"/>
        <v>131</v>
      </c>
      <c r="Q1836" t="str">
        <f t="shared" si="170"/>
        <v>music</v>
      </c>
      <c r="R1836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64" x14ac:dyDescent="0.2">
      <c r="A1837">
        <v>1835</v>
      </c>
      <c r="B1837" s="2" t="s">
        <v>1836</v>
      </c>
      <c r="C1837" s="2" t="s">
        <v>5945</v>
      </c>
      <c r="D1837" s="21">
        <v>500</v>
      </c>
      <c r="E1837" s="4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7">
        <f t="shared" si="168"/>
        <v>104</v>
      </c>
      <c r="P1837" s="5">
        <f t="shared" si="169"/>
        <v>47</v>
      </c>
      <c r="Q1837" t="str">
        <f t="shared" si="170"/>
        <v>music</v>
      </c>
      <c r="R1837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16" x14ac:dyDescent="0.2">
      <c r="A1838">
        <v>1836</v>
      </c>
      <c r="B1838" s="2" t="s">
        <v>1837</v>
      </c>
      <c r="C1838" s="2" t="s">
        <v>5946</v>
      </c>
      <c r="D1838" s="21">
        <v>5000</v>
      </c>
      <c r="E1838" s="4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7">
        <f t="shared" si="168"/>
        <v>200.34</v>
      </c>
      <c r="P1838" s="5">
        <f t="shared" si="169"/>
        <v>182</v>
      </c>
      <c r="Q1838" t="str">
        <f t="shared" si="170"/>
        <v>music</v>
      </c>
      <c r="R1838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48" x14ac:dyDescent="0.2">
      <c r="A1839">
        <v>1837</v>
      </c>
      <c r="B1839" s="2" t="s">
        <v>1838</v>
      </c>
      <c r="C1839" s="2" t="s">
        <v>5947</v>
      </c>
      <c r="D1839" s="21">
        <v>600</v>
      </c>
      <c r="E1839" s="4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7">
        <f t="shared" si="168"/>
        <v>306.83333333333331</v>
      </c>
      <c r="P1839" s="5">
        <f t="shared" si="169"/>
        <v>61</v>
      </c>
      <c r="Q1839" t="str">
        <f t="shared" si="170"/>
        <v>music</v>
      </c>
      <c r="R1839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48" x14ac:dyDescent="0.2">
      <c r="A1840">
        <v>1838</v>
      </c>
      <c r="B1840" s="2" t="s">
        <v>1839</v>
      </c>
      <c r="C1840" s="2" t="s">
        <v>5948</v>
      </c>
      <c r="D1840" s="21">
        <v>1000</v>
      </c>
      <c r="E1840" s="4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7">
        <f t="shared" si="168"/>
        <v>100.149</v>
      </c>
      <c r="P1840" s="5">
        <f t="shared" si="169"/>
        <v>35</v>
      </c>
      <c r="Q1840" t="str">
        <f t="shared" si="170"/>
        <v>music</v>
      </c>
      <c r="R1840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48" x14ac:dyDescent="0.2">
      <c r="A1841">
        <v>1839</v>
      </c>
      <c r="B1841" s="2" t="s">
        <v>1840</v>
      </c>
      <c r="C1841" s="2" t="s">
        <v>5949</v>
      </c>
      <c r="D1841" s="21">
        <v>1000</v>
      </c>
      <c r="E1841" s="4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7">
        <f t="shared" si="168"/>
        <v>205.29999999999998</v>
      </c>
      <c r="P1841" s="5">
        <f t="shared" si="169"/>
        <v>45</v>
      </c>
      <c r="Q1841" t="str">
        <f t="shared" si="170"/>
        <v>music</v>
      </c>
      <c r="R1841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48" x14ac:dyDescent="0.2">
      <c r="A1842">
        <v>1840</v>
      </c>
      <c r="B1842" s="2" t="s">
        <v>1841</v>
      </c>
      <c r="C1842" s="2" t="s">
        <v>5950</v>
      </c>
      <c r="D1842" s="21">
        <v>900</v>
      </c>
      <c r="E1842" s="4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7">
        <f t="shared" si="168"/>
        <v>108.88888888888889</v>
      </c>
      <c r="P1842" s="5">
        <f t="shared" si="169"/>
        <v>75</v>
      </c>
      <c r="Q1842" t="str">
        <f t="shared" si="170"/>
        <v>music</v>
      </c>
      <c r="R1842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32" x14ac:dyDescent="0.2">
      <c r="A1843">
        <v>1841</v>
      </c>
      <c r="B1843" s="2" t="s">
        <v>1842</v>
      </c>
      <c r="C1843" s="2" t="s">
        <v>5951</v>
      </c>
      <c r="D1843" s="21">
        <v>2000</v>
      </c>
      <c r="E1843" s="4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7">
        <f t="shared" si="168"/>
        <v>101.75</v>
      </c>
      <c r="P1843" s="5">
        <f t="shared" si="169"/>
        <v>50</v>
      </c>
      <c r="Q1843" t="str">
        <f t="shared" si="170"/>
        <v>music</v>
      </c>
      <c r="R1843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48" x14ac:dyDescent="0.2">
      <c r="A1844">
        <v>1842</v>
      </c>
      <c r="B1844" s="2" t="s">
        <v>1843</v>
      </c>
      <c r="C1844" s="2" t="s">
        <v>5952</v>
      </c>
      <c r="D1844" s="21">
        <v>2000</v>
      </c>
      <c r="E1844" s="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7">
        <f t="shared" si="168"/>
        <v>125.25</v>
      </c>
      <c r="P1844" s="5">
        <f t="shared" si="169"/>
        <v>119</v>
      </c>
      <c r="Q1844" t="str">
        <f t="shared" si="170"/>
        <v>music</v>
      </c>
      <c r="R1844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48" x14ac:dyDescent="0.2">
      <c r="A1845">
        <v>1843</v>
      </c>
      <c r="B1845" s="2" t="s">
        <v>1844</v>
      </c>
      <c r="C1845" s="2" t="s">
        <v>5953</v>
      </c>
      <c r="D1845" s="21">
        <v>10000</v>
      </c>
      <c r="E1845" s="4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7">
        <f t="shared" si="168"/>
        <v>124.0061</v>
      </c>
      <c r="P1845" s="5">
        <f t="shared" si="169"/>
        <v>92</v>
      </c>
      <c r="Q1845" t="str">
        <f t="shared" si="170"/>
        <v>music</v>
      </c>
      <c r="R1845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48" x14ac:dyDescent="0.2">
      <c r="A1846">
        <v>1844</v>
      </c>
      <c r="B1846" s="2" t="s">
        <v>1845</v>
      </c>
      <c r="C1846" s="2" t="s">
        <v>5954</v>
      </c>
      <c r="D1846" s="21">
        <v>1500</v>
      </c>
      <c r="E1846" s="4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7">
        <f t="shared" si="168"/>
        <v>101.4</v>
      </c>
      <c r="P1846" s="5">
        <f t="shared" si="169"/>
        <v>76</v>
      </c>
      <c r="Q1846" t="str">
        <f t="shared" si="170"/>
        <v>music</v>
      </c>
      <c r="R1846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96" x14ac:dyDescent="0.2">
      <c r="A1847">
        <v>1845</v>
      </c>
      <c r="B1847" s="2" t="s">
        <v>1846</v>
      </c>
      <c r="C1847" s="2" t="s">
        <v>5955</v>
      </c>
      <c r="D1847" s="21">
        <v>1000</v>
      </c>
      <c r="E1847" s="4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7">
        <f t="shared" si="168"/>
        <v>100</v>
      </c>
      <c r="P1847" s="5">
        <f t="shared" si="169"/>
        <v>52</v>
      </c>
      <c r="Q1847" t="str">
        <f t="shared" si="170"/>
        <v>music</v>
      </c>
      <c r="R1847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48" x14ac:dyDescent="0.2">
      <c r="A1848">
        <v>1846</v>
      </c>
      <c r="B1848" s="2" t="s">
        <v>1847</v>
      </c>
      <c r="C1848" s="2" t="s">
        <v>5956</v>
      </c>
      <c r="D1848" s="21">
        <v>15000</v>
      </c>
      <c r="E1848" s="4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7">
        <f t="shared" si="168"/>
        <v>137.92666666666668</v>
      </c>
      <c r="P1848" s="5">
        <f t="shared" si="169"/>
        <v>98</v>
      </c>
      <c r="Q1848" t="str">
        <f t="shared" si="170"/>
        <v>music</v>
      </c>
      <c r="R1848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48" x14ac:dyDescent="0.2">
      <c r="A1849">
        <v>1847</v>
      </c>
      <c r="B1849" s="2" t="s">
        <v>1848</v>
      </c>
      <c r="C1849" s="2" t="s">
        <v>5957</v>
      </c>
      <c r="D1849" s="21">
        <v>2500</v>
      </c>
      <c r="E1849" s="4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7">
        <f t="shared" si="168"/>
        <v>120.88000000000001</v>
      </c>
      <c r="P1849" s="5">
        <f t="shared" si="169"/>
        <v>79</v>
      </c>
      <c r="Q1849" t="str">
        <f t="shared" si="170"/>
        <v>music</v>
      </c>
      <c r="R1849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48" x14ac:dyDescent="0.2">
      <c r="A1850">
        <v>1848</v>
      </c>
      <c r="B1850" s="2" t="s">
        <v>1849</v>
      </c>
      <c r="C1850" s="2" t="s">
        <v>5958</v>
      </c>
      <c r="D1850" s="21">
        <v>3000</v>
      </c>
      <c r="E1850" s="4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7">
        <f t="shared" si="168"/>
        <v>107.36666666666667</v>
      </c>
      <c r="P1850" s="5">
        <f t="shared" si="169"/>
        <v>134</v>
      </c>
      <c r="Q1850" t="str">
        <f t="shared" si="170"/>
        <v>music</v>
      </c>
      <c r="R1850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32" x14ac:dyDescent="0.2">
      <c r="A1851">
        <v>1849</v>
      </c>
      <c r="B1851" s="2" t="s">
        <v>1850</v>
      </c>
      <c r="C1851" s="2" t="s">
        <v>5959</v>
      </c>
      <c r="D1851" s="21">
        <v>300</v>
      </c>
      <c r="E1851" s="4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7">
        <f t="shared" si="168"/>
        <v>100.33333333333334</v>
      </c>
      <c r="P1851" s="5">
        <f t="shared" si="169"/>
        <v>37</v>
      </c>
      <c r="Q1851" t="str">
        <f t="shared" si="170"/>
        <v>music</v>
      </c>
      <c r="R1851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48" x14ac:dyDescent="0.2">
      <c r="A1852">
        <v>1850</v>
      </c>
      <c r="B1852" s="2" t="s">
        <v>1851</v>
      </c>
      <c r="C1852" s="2" t="s">
        <v>5960</v>
      </c>
      <c r="D1852" s="21">
        <v>9000</v>
      </c>
      <c r="E1852" s="4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7">
        <f t="shared" si="168"/>
        <v>101.52222222222223</v>
      </c>
      <c r="P1852" s="5">
        <f t="shared" si="169"/>
        <v>51</v>
      </c>
      <c r="Q1852" t="str">
        <f t="shared" si="170"/>
        <v>music</v>
      </c>
      <c r="R1852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48" x14ac:dyDescent="0.2">
      <c r="A1853">
        <v>1851</v>
      </c>
      <c r="B1853" s="2" t="s">
        <v>1852</v>
      </c>
      <c r="C1853" s="2" t="s">
        <v>5961</v>
      </c>
      <c r="D1853" s="21">
        <v>1300</v>
      </c>
      <c r="E1853" s="4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7">
        <f t="shared" si="168"/>
        <v>100.07692307692308</v>
      </c>
      <c r="P1853" s="5">
        <f t="shared" si="169"/>
        <v>50</v>
      </c>
      <c r="Q1853" t="str">
        <f t="shared" si="170"/>
        <v>music</v>
      </c>
      <c r="R1853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48" x14ac:dyDescent="0.2">
      <c r="A1854">
        <v>1852</v>
      </c>
      <c r="B1854" s="2" t="s">
        <v>1853</v>
      </c>
      <c r="C1854" s="2" t="s">
        <v>5962</v>
      </c>
      <c r="D1854" s="21">
        <v>15000</v>
      </c>
      <c r="E1854" s="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7">
        <f t="shared" si="168"/>
        <v>116.96666666666667</v>
      </c>
      <c r="P1854" s="5">
        <f t="shared" si="169"/>
        <v>133</v>
      </c>
      <c r="Q1854" t="str">
        <f t="shared" si="170"/>
        <v>music</v>
      </c>
      <c r="R1854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48" x14ac:dyDescent="0.2">
      <c r="A1855">
        <v>1853</v>
      </c>
      <c r="B1855" s="2" t="s">
        <v>1854</v>
      </c>
      <c r="C1855" s="2" t="s">
        <v>5963</v>
      </c>
      <c r="D1855" s="21">
        <v>800</v>
      </c>
      <c r="E1855" s="4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7">
        <f t="shared" si="168"/>
        <v>101.875</v>
      </c>
      <c r="P1855" s="5">
        <f t="shared" si="169"/>
        <v>58</v>
      </c>
      <c r="Q1855" t="str">
        <f t="shared" si="170"/>
        <v>music</v>
      </c>
      <c r="R1855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48" x14ac:dyDescent="0.2">
      <c r="A1856">
        <v>1854</v>
      </c>
      <c r="B1856" s="2" t="s">
        <v>1855</v>
      </c>
      <c r="C1856" s="2" t="s">
        <v>5964</v>
      </c>
      <c r="D1856" s="21">
        <v>15000</v>
      </c>
      <c r="E1856" s="4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7">
        <f t="shared" si="168"/>
        <v>102.12366666666665</v>
      </c>
      <c r="P1856" s="5">
        <f t="shared" si="169"/>
        <v>88</v>
      </c>
      <c r="Q1856" t="str">
        <f t="shared" si="170"/>
        <v>music</v>
      </c>
      <c r="R1856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48" x14ac:dyDescent="0.2">
      <c r="A1857">
        <v>1855</v>
      </c>
      <c r="B1857" s="2" t="s">
        <v>1856</v>
      </c>
      <c r="C1857" s="2" t="s">
        <v>5965</v>
      </c>
      <c r="D1857" s="21">
        <v>8750</v>
      </c>
      <c r="E1857" s="4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7">
        <f t="shared" si="168"/>
        <v>154.05897142857143</v>
      </c>
      <c r="P1857" s="5">
        <f t="shared" si="169"/>
        <v>70</v>
      </c>
      <c r="Q1857" t="str">
        <f t="shared" si="170"/>
        <v>music</v>
      </c>
      <c r="R1857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48" x14ac:dyDescent="0.2">
      <c r="A1858">
        <v>1856</v>
      </c>
      <c r="B1858" s="2" t="s">
        <v>1857</v>
      </c>
      <c r="C1858" s="2" t="s">
        <v>5966</v>
      </c>
      <c r="D1858" s="21">
        <v>2000</v>
      </c>
      <c r="E1858" s="4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7">
        <f t="shared" si="168"/>
        <v>101.25</v>
      </c>
      <c r="P1858" s="5">
        <f t="shared" si="169"/>
        <v>53</v>
      </c>
      <c r="Q1858" t="str">
        <f t="shared" si="170"/>
        <v>music</v>
      </c>
      <c r="R1858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48" x14ac:dyDescent="0.2">
      <c r="A1859">
        <v>1857</v>
      </c>
      <c r="B1859" s="2" t="s">
        <v>1858</v>
      </c>
      <c r="C1859" s="2" t="s">
        <v>5967</v>
      </c>
      <c r="D1859" s="21">
        <v>3000</v>
      </c>
      <c r="E1859" s="4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7">
        <f t="shared" ref="O1859:O1922" si="174">(E1859/D1859)*100</f>
        <v>100</v>
      </c>
      <c r="P1859" s="5">
        <f t="shared" ref="P1859:P1922" si="175">IF(E1859, QUOTIENT(E1859,L1859),0)</f>
        <v>136</v>
      </c>
      <c r="Q1859" t="str">
        <f t="shared" ref="Q1859:Q1922" si="176">LEFT(N1859,FIND("/",N1859,1)-1)</f>
        <v>music</v>
      </c>
      <c r="R1859" t="str">
        <f t="shared" ref="R1859:R1922" si="177">RIGHT(N1859,LEN(N1859)-FIND("/",N1859,1))</f>
        <v>rock</v>
      </c>
      <c r="S1859" s="15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2" t="s">
        <v>1859</v>
      </c>
      <c r="C1860" s="2" t="s">
        <v>5968</v>
      </c>
      <c r="D1860" s="21">
        <v>5555.55</v>
      </c>
      <c r="E1860" s="4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7">
        <f t="shared" si="174"/>
        <v>108.74800874800874</v>
      </c>
      <c r="P1860" s="5">
        <f t="shared" si="175"/>
        <v>40</v>
      </c>
      <c r="Q1860" t="str">
        <f t="shared" si="176"/>
        <v>music</v>
      </c>
      <c r="R1860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32" x14ac:dyDescent="0.2">
      <c r="A1861">
        <v>1859</v>
      </c>
      <c r="B1861" s="2" t="s">
        <v>1860</v>
      </c>
      <c r="C1861" s="2" t="s">
        <v>5969</v>
      </c>
      <c r="D1861" s="21">
        <v>3000</v>
      </c>
      <c r="E1861" s="4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7">
        <f t="shared" si="174"/>
        <v>131.83333333333334</v>
      </c>
      <c r="P1861" s="5">
        <f t="shared" si="175"/>
        <v>70</v>
      </c>
      <c r="Q1861" t="str">
        <f t="shared" si="176"/>
        <v>music</v>
      </c>
      <c r="R1861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48" x14ac:dyDescent="0.2">
      <c r="A1862">
        <v>1860</v>
      </c>
      <c r="B1862" s="2" t="s">
        <v>1861</v>
      </c>
      <c r="C1862" s="2" t="s">
        <v>5970</v>
      </c>
      <c r="D1862" s="21">
        <v>750</v>
      </c>
      <c r="E1862" s="4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7">
        <f t="shared" si="174"/>
        <v>133.46666666666667</v>
      </c>
      <c r="P1862" s="5">
        <f t="shared" si="175"/>
        <v>52</v>
      </c>
      <c r="Q1862" t="str">
        <f t="shared" si="176"/>
        <v>music</v>
      </c>
      <c r="R1862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48" x14ac:dyDescent="0.2">
      <c r="A1863">
        <v>1861</v>
      </c>
      <c r="B1863" s="2" t="s">
        <v>1862</v>
      </c>
      <c r="C1863" s="2" t="s">
        <v>5971</v>
      </c>
      <c r="D1863" s="21">
        <v>250000</v>
      </c>
      <c r="E1863" s="4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7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48" x14ac:dyDescent="0.2">
      <c r="A1864">
        <v>1862</v>
      </c>
      <c r="B1864" s="2" t="s">
        <v>1863</v>
      </c>
      <c r="C1864" s="2" t="s">
        <v>5972</v>
      </c>
      <c r="D1864" s="21">
        <v>18000</v>
      </c>
      <c r="E1864" s="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7">
        <f t="shared" si="174"/>
        <v>8.0833333333333321</v>
      </c>
      <c r="P1864" s="5">
        <f t="shared" si="175"/>
        <v>90</v>
      </c>
      <c r="Q1864" t="str">
        <f t="shared" si="176"/>
        <v>games</v>
      </c>
      <c r="R1864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48" x14ac:dyDescent="0.2">
      <c r="A1865">
        <v>1863</v>
      </c>
      <c r="B1865" s="2" t="s">
        <v>1864</v>
      </c>
      <c r="C1865" s="2" t="s">
        <v>5973</v>
      </c>
      <c r="D1865" s="21">
        <v>2500</v>
      </c>
      <c r="E1865" s="4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7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48" x14ac:dyDescent="0.2">
      <c r="A1866">
        <v>1864</v>
      </c>
      <c r="B1866" s="2" t="s">
        <v>1865</v>
      </c>
      <c r="C1866" s="2" t="s">
        <v>5974</v>
      </c>
      <c r="D1866" s="21">
        <v>6500</v>
      </c>
      <c r="E1866" s="4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7">
        <f t="shared" si="174"/>
        <v>42.892307692307689</v>
      </c>
      <c r="P1866" s="5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48" x14ac:dyDescent="0.2">
      <c r="A1867">
        <v>1865</v>
      </c>
      <c r="B1867" s="2" t="s">
        <v>1866</v>
      </c>
      <c r="C1867" s="2" t="s">
        <v>5975</v>
      </c>
      <c r="D1867" s="21">
        <v>110000</v>
      </c>
      <c r="E1867" s="4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7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48" x14ac:dyDescent="0.2">
      <c r="A1868">
        <v>1866</v>
      </c>
      <c r="B1868" s="2" t="s">
        <v>1867</v>
      </c>
      <c r="C1868" s="2" t="s">
        <v>5976</v>
      </c>
      <c r="D1868" s="21">
        <v>25000</v>
      </c>
      <c r="E1868" s="4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7">
        <f t="shared" si="174"/>
        <v>0.5</v>
      </c>
      <c r="P1868" s="5">
        <f t="shared" si="175"/>
        <v>62</v>
      </c>
      <c r="Q1868" t="str">
        <f t="shared" si="176"/>
        <v>games</v>
      </c>
      <c r="R1868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48" x14ac:dyDescent="0.2">
      <c r="A1869">
        <v>1867</v>
      </c>
      <c r="B1869" s="2" t="s">
        <v>1868</v>
      </c>
      <c r="C1869" s="2" t="s">
        <v>5977</v>
      </c>
      <c r="D1869" s="21">
        <v>20000</v>
      </c>
      <c r="E1869" s="4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7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48" x14ac:dyDescent="0.2">
      <c r="A1870">
        <v>1868</v>
      </c>
      <c r="B1870" s="2" t="s">
        <v>1869</v>
      </c>
      <c r="C1870" s="2" t="s">
        <v>5978</v>
      </c>
      <c r="D1870" s="21">
        <v>25000</v>
      </c>
      <c r="E1870" s="4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7">
        <f t="shared" si="174"/>
        <v>4.8680000000000003</v>
      </c>
      <c r="P1870" s="5">
        <f t="shared" si="175"/>
        <v>71</v>
      </c>
      <c r="Q1870" t="str">
        <f t="shared" si="176"/>
        <v>games</v>
      </c>
      <c r="R1870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48" x14ac:dyDescent="0.2">
      <c r="A1871">
        <v>1869</v>
      </c>
      <c r="B1871" s="2" t="s">
        <v>1870</v>
      </c>
      <c r="C1871" s="2" t="s">
        <v>5979</v>
      </c>
      <c r="D1871" s="21">
        <v>10000</v>
      </c>
      <c r="E1871" s="4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7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48" x14ac:dyDescent="0.2">
      <c r="A1872">
        <v>1870</v>
      </c>
      <c r="B1872" s="2" t="s">
        <v>1871</v>
      </c>
      <c r="C1872" s="2" t="s">
        <v>5980</v>
      </c>
      <c r="D1872" s="21">
        <v>3500</v>
      </c>
      <c r="E1872" s="4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7">
        <f t="shared" si="174"/>
        <v>10.314285714285715</v>
      </c>
      <c r="P1872" s="5">
        <f t="shared" si="175"/>
        <v>32</v>
      </c>
      <c r="Q1872" t="str">
        <f t="shared" si="176"/>
        <v>games</v>
      </c>
      <c r="R1872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48" x14ac:dyDescent="0.2">
      <c r="A1873">
        <v>1871</v>
      </c>
      <c r="B1873" s="2" t="s">
        <v>1872</v>
      </c>
      <c r="C1873" s="2" t="s">
        <v>5981</v>
      </c>
      <c r="D1873" s="21">
        <v>6500</v>
      </c>
      <c r="E1873" s="4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7">
        <f t="shared" si="174"/>
        <v>71.784615384615378</v>
      </c>
      <c r="P1873" s="5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48" x14ac:dyDescent="0.2">
      <c r="A1874">
        <v>1872</v>
      </c>
      <c r="B1874" s="2" t="s">
        <v>1873</v>
      </c>
      <c r="C1874" s="2" t="s">
        <v>5982</v>
      </c>
      <c r="D1874" s="21">
        <v>20000</v>
      </c>
      <c r="E1874" s="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7">
        <f t="shared" si="174"/>
        <v>1.06</v>
      </c>
      <c r="P1874" s="5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48" x14ac:dyDescent="0.2">
      <c r="A1875">
        <v>1873</v>
      </c>
      <c r="B1875" s="2" t="s">
        <v>1874</v>
      </c>
      <c r="C1875" s="2" t="s">
        <v>5983</v>
      </c>
      <c r="D1875" s="21">
        <v>8000</v>
      </c>
      <c r="E1875" s="4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7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48" x14ac:dyDescent="0.2">
      <c r="A1876">
        <v>1874</v>
      </c>
      <c r="B1876" s="2" t="s">
        <v>1875</v>
      </c>
      <c r="C1876" s="2" t="s">
        <v>5984</v>
      </c>
      <c r="D1876" s="21">
        <v>160000</v>
      </c>
      <c r="E1876" s="4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7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32" x14ac:dyDescent="0.2">
      <c r="A1877">
        <v>1875</v>
      </c>
      <c r="B1877" s="2" t="s">
        <v>1876</v>
      </c>
      <c r="C1877" s="2" t="s">
        <v>5985</v>
      </c>
      <c r="D1877" s="21">
        <v>10000</v>
      </c>
      <c r="E1877" s="4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7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48" x14ac:dyDescent="0.2">
      <c r="A1878">
        <v>1876</v>
      </c>
      <c r="B1878" s="2" t="s">
        <v>1877</v>
      </c>
      <c r="C1878" s="2" t="s">
        <v>5986</v>
      </c>
      <c r="D1878" s="21">
        <v>280</v>
      </c>
      <c r="E1878" s="4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7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32" x14ac:dyDescent="0.2">
      <c r="A1879">
        <v>1877</v>
      </c>
      <c r="B1879" s="2" t="s">
        <v>1878</v>
      </c>
      <c r="C1879" s="2" t="s">
        <v>5987</v>
      </c>
      <c r="D1879" s="21">
        <v>60</v>
      </c>
      <c r="E1879" s="4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7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48" x14ac:dyDescent="0.2">
      <c r="A1880">
        <v>1878</v>
      </c>
      <c r="B1880" s="2" t="s">
        <v>1879</v>
      </c>
      <c r="C1880" s="2" t="s">
        <v>5988</v>
      </c>
      <c r="D1880" s="21">
        <v>8000</v>
      </c>
      <c r="E1880" s="4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7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48" x14ac:dyDescent="0.2">
      <c r="A1881">
        <v>1879</v>
      </c>
      <c r="B1881" s="2" t="s">
        <v>1880</v>
      </c>
      <c r="C1881" s="2" t="s">
        <v>5989</v>
      </c>
      <c r="D1881" s="21">
        <v>5000</v>
      </c>
      <c r="E1881" s="4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7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32" x14ac:dyDescent="0.2">
      <c r="A1882">
        <v>1880</v>
      </c>
      <c r="B1882" s="2" t="s">
        <v>1881</v>
      </c>
      <c r="C1882" s="2" t="s">
        <v>5990</v>
      </c>
      <c r="D1882" s="21">
        <v>5000</v>
      </c>
      <c r="E1882" s="4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7">
        <f t="shared" si="174"/>
        <v>20.080000000000002</v>
      </c>
      <c r="P1882" s="5">
        <f t="shared" si="175"/>
        <v>41</v>
      </c>
      <c r="Q1882" t="str">
        <f t="shared" si="176"/>
        <v>games</v>
      </c>
      <c r="R1882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48" x14ac:dyDescent="0.2">
      <c r="A1883">
        <v>1881</v>
      </c>
      <c r="B1883" s="2" t="s">
        <v>1882</v>
      </c>
      <c r="C1883" s="2" t="s">
        <v>5991</v>
      </c>
      <c r="D1883" s="21">
        <v>2000</v>
      </c>
      <c r="E1883" s="4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7">
        <f t="shared" si="174"/>
        <v>172.68449999999999</v>
      </c>
      <c r="P1883" s="5">
        <f t="shared" si="175"/>
        <v>49</v>
      </c>
      <c r="Q1883" t="str">
        <f t="shared" si="176"/>
        <v>music</v>
      </c>
      <c r="R1883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48" x14ac:dyDescent="0.2">
      <c r="A1884">
        <v>1882</v>
      </c>
      <c r="B1884" s="2" t="s">
        <v>1883</v>
      </c>
      <c r="C1884" s="2" t="s">
        <v>5992</v>
      </c>
      <c r="D1884" s="21">
        <v>3350</v>
      </c>
      <c r="E1884" s="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7">
        <f t="shared" si="174"/>
        <v>100.8955223880597</v>
      </c>
      <c r="P1884" s="5">
        <f t="shared" si="175"/>
        <v>41</v>
      </c>
      <c r="Q1884" t="str">
        <f t="shared" si="176"/>
        <v>music</v>
      </c>
      <c r="R1884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48" x14ac:dyDescent="0.2">
      <c r="A1885">
        <v>1883</v>
      </c>
      <c r="B1885" s="2" t="s">
        <v>1884</v>
      </c>
      <c r="C1885" s="2" t="s">
        <v>5993</v>
      </c>
      <c r="D1885" s="21">
        <v>999</v>
      </c>
      <c r="E1885" s="4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7">
        <f t="shared" si="174"/>
        <v>104.8048048048048</v>
      </c>
      <c r="P1885" s="5">
        <f t="shared" si="175"/>
        <v>32</v>
      </c>
      <c r="Q1885" t="str">
        <f t="shared" si="176"/>
        <v>music</v>
      </c>
      <c r="R1885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48" x14ac:dyDescent="0.2">
      <c r="A1886">
        <v>1884</v>
      </c>
      <c r="B1886" s="2" t="s">
        <v>1885</v>
      </c>
      <c r="C1886" s="2" t="s">
        <v>5994</v>
      </c>
      <c r="D1886" s="21">
        <v>1000</v>
      </c>
      <c r="E1886" s="4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7">
        <f t="shared" si="174"/>
        <v>135.1</v>
      </c>
      <c r="P1886" s="5">
        <f t="shared" si="175"/>
        <v>51</v>
      </c>
      <c r="Q1886" t="str">
        <f t="shared" si="176"/>
        <v>music</v>
      </c>
      <c r="R1886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48" x14ac:dyDescent="0.2">
      <c r="A1887">
        <v>1885</v>
      </c>
      <c r="B1887" s="2" t="s">
        <v>1886</v>
      </c>
      <c r="C1887" s="2" t="s">
        <v>5995</v>
      </c>
      <c r="D1887" s="21">
        <v>4575</v>
      </c>
      <c r="E1887" s="4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7">
        <f t="shared" si="174"/>
        <v>116.32786885245903</v>
      </c>
      <c r="P1887" s="5">
        <f t="shared" si="175"/>
        <v>50</v>
      </c>
      <c r="Q1887" t="str">
        <f t="shared" si="176"/>
        <v>music</v>
      </c>
      <c r="R1887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48" x14ac:dyDescent="0.2">
      <c r="A1888">
        <v>1886</v>
      </c>
      <c r="B1888" s="2" t="s">
        <v>1887</v>
      </c>
      <c r="C1888" s="2" t="s">
        <v>5996</v>
      </c>
      <c r="D1888" s="21">
        <v>1200</v>
      </c>
      <c r="E1888" s="4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7">
        <f t="shared" si="174"/>
        <v>102.08333333333333</v>
      </c>
      <c r="P1888" s="5">
        <f t="shared" si="175"/>
        <v>42</v>
      </c>
      <c r="Q1888" t="str">
        <f t="shared" si="176"/>
        <v>music</v>
      </c>
      <c r="R1888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48" x14ac:dyDescent="0.2">
      <c r="A1889">
        <v>1887</v>
      </c>
      <c r="B1889" s="2" t="s">
        <v>1888</v>
      </c>
      <c r="C1889" s="2" t="s">
        <v>5997</v>
      </c>
      <c r="D1889" s="21">
        <v>3000</v>
      </c>
      <c r="E1889" s="4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7">
        <f t="shared" si="174"/>
        <v>111.16666666666666</v>
      </c>
      <c r="P1889" s="5">
        <f t="shared" si="175"/>
        <v>416</v>
      </c>
      <c r="Q1889" t="str">
        <f t="shared" si="176"/>
        <v>music</v>
      </c>
      <c r="R1889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48" x14ac:dyDescent="0.2">
      <c r="A1890">
        <v>1888</v>
      </c>
      <c r="B1890" s="2" t="s">
        <v>1889</v>
      </c>
      <c r="C1890" s="2" t="s">
        <v>5998</v>
      </c>
      <c r="D1890" s="21">
        <v>2500</v>
      </c>
      <c r="E1890" s="4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7">
        <f t="shared" si="174"/>
        <v>166.08</v>
      </c>
      <c r="P1890" s="5">
        <f t="shared" si="175"/>
        <v>46</v>
      </c>
      <c r="Q1890" t="str">
        <f t="shared" si="176"/>
        <v>music</v>
      </c>
      <c r="R1890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48" x14ac:dyDescent="0.2">
      <c r="A1891">
        <v>1889</v>
      </c>
      <c r="B1891" s="2" t="s">
        <v>1890</v>
      </c>
      <c r="C1891" s="2" t="s">
        <v>5999</v>
      </c>
      <c r="D1891" s="21">
        <v>2000</v>
      </c>
      <c r="E1891" s="4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7">
        <f t="shared" si="174"/>
        <v>106.60000000000001</v>
      </c>
      <c r="P1891" s="5">
        <f t="shared" si="175"/>
        <v>48</v>
      </c>
      <c r="Q1891" t="str">
        <f t="shared" si="176"/>
        <v>music</v>
      </c>
      <c r="R1891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48" x14ac:dyDescent="0.2">
      <c r="A1892">
        <v>1890</v>
      </c>
      <c r="B1892" s="2" t="s">
        <v>1891</v>
      </c>
      <c r="C1892" s="2" t="s">
        <v>6000</v>
      </c>
      <c r="D1892" s="21">
        <v>12000</v>
      </c>
      <c r="E1892" s="4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7">
        <f t="shared" si="174"/>
        <v>144.58441666666667</v>
      </c>
      <c r="P1892" s="5">
        <f t="shared" si="175"/>
        <v>70</v>
      </c>
      <c r="Q1892" t="str">
        <f t="shared" si="176"/>
        <v>music</v>
      </c>
      <c r="R1892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64" x14ac:dyDescent="0.2">
      <c r="A1893">
        <v>1891</v>
      </c>
      <c r="B1893" s="2" t="s">
        <v>1892</v>
      </c>
      <c r="C1893" s="2" t="s">
        <v>6001</v>
      </c>
      <c r="D1893" s="21">
        <v>10000</v>
      </c>
      <c r="E1893" s="4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7">
        <f t="shared" si="174"/>
        <v>105.55000000000001</v>
      </c>
      <c r="P1893" s="5">
        <f t="shared" si="175"/>
        <v>87</v>
      </c>
      <c r="Q1893" t="str">
        <f t="shared" si="176"/>
        <v>music</v>
      </c>
      <c r="R1893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32" x14ac:dyDescent="0.2">
      <c r="A1894">
        <v>1892</v>
      </c>
      <c r="B1894" s="2" t="s">
        <v>1893</v>
      </c>
      <c r="C1894" s="2" t="s">
        <v>6002</v>
      </c>
      <c r="D1894" s="21">
        <v>500</v>
      </c>
      <c r="E1894" s="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7">
        <f t="shared" si="174"/>
        <v>136.60000000000002</v>
      </c>
      <c r="P1894" s="5">
        <f t="shared" si="175"/>
        <v>26</v>
      </c>
      <c r="Q1894" t="str">
        <f t="shared" si="176"/>
        <v>music</v>
      </c>
      <c r="R1894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48" x14ac:dyDescent="0.2">
      <c r="A1895">
        <v>1893</v>
      </c>
      <c r="B1895" s="2" t="s">
        <v>1894</v>
      </c>
      <c r="C1895" s="2" t="s">
        <v>6003</v>
      </c>
      <c r="D1895" s="21">
        <v>2500</v>
      </c>
      <c r="E1895" s="4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7">
        <f t="shared" si="174"/>
        <v>104</v>
      </c>
      <c r="P1895" s="5">
        <f t="shared" si="175"/>
        <v>57</v>
      </c>
      <c r="Q1895" t="str">
        <f t="shared" si="176"/>
        <v>music</v>
      </c>
      <c r="R1895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16" x14ac:dyDescent="0.2">
      <c r="A1896">
        <v>1894</v>
      </c>
      <c r="B1896" s="2" t="s">
        <v>1895</v>
      </c>
      <c r="C1896" s="2" t="s">
        <v>6004</v>
      </c>
      <c r="D1896" s="21">
        <v>1000</v>
      </c>
      <c r="E1896" s="4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7">
        <f t="shared" si="174"/>
        <v>114.5</v>
      </c>
      <c r="P1896" s="5">
        <f t="shared" si="175"/>
        <v>57</v>
      </c>
      <c r="Q1896" t="str">
        <f t="shared" si="176"/>
        <v>music</v>
      </c>
      <c r="R1896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48" x14ac:dyDescent="0.2">
      <c r="A1897">
        <v>1895</v>
      </c>
      <c r="B1897" s="2" t="s">
        <v>1896</v>
      </c>
      <c r="C1897" s="2" t="s">
        <v>6005</v>
      </c>
      <c r="D1897" s="21">
        <v>9072</v>
      </c>
      <c r="E1897" s="4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7">
        <f t="shared" si="174"/>
        <v>101.71957671957672</v>
      </c>
      <c r="P1897" s="5">
        <f t="shared" si="175"/>
        <v>196</v>
      </c>
      <c r="Q1897" t="str">
        <f t="shared" si="176"/>
        <v>music</v>
      </c>
      <c r="R1897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48" x14ac:dyDescent="0.2">
      <c r="A1898">
        <v>1896</v>
      </c>
      <c r="B1898" s="2" t="s">
        <v>1897</v>
      </c>
      <c r="C1898" s="2" t="s">
        <v>6006</v>
      </c>
      <c r="D1898" s="21">
        <v>451</v>
      </c>
      <c r="E1898" s="4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7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48" x14ac:dyDescent="0.2">
      <c r="A1899">
        <v>1897</v>
      </c>
      <c r="B1899" s="2" t="s">
        <v>1898</v>
      </c>
      <c r="C1899" s="2" t="s">
        <v>6007</v>
      </c>
      <c r="D1899" s="21">
        <v>6350</v>
      </c>
      <c r="E1899" s="4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7">
        <f t="shared" si="174"/>
        <v>102.45669291338582</v>
      </c>
      <c r="P1899" s="5">
        <f t="shared" si="175"/>
        <v>35</v>
      </c>
      <c r="Q1899" t="str">
        <f t="shared" si="176"/>
        <v>music</v>
      </c>
      <c r="R1899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48" x14ac:dyDescent="0.2">
      <c r="A1900">
        <v>1898</v>
      </c>
      <c r="B1900" s="2" t="s">
        <v>1899</v>
      </c>
      <c r="C1900" s="2" t="s">
        <v>6008</v>
      </c>
      <c r="D1900" s="21">
        <v>1000</v>
      </c>
      <c r="E1900" s="4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7">
        <f t="shared" si="174"/>
        <v>144.5</v>
      </c>
      <c r="P1900" s="5">
        <f t="shared" si="175"/>
        <v>68</v>
      </c>
      <c r="Q1900" t="str">
        <f t="shared" si="176"/>
        <v>music</v>
      </c>
      <c r="R1900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48" x14ac:dyDescent="0.2">
      <c r="A1901">
        <v>1899</v>
      </c>
      <c r="B1901" s="2" t="s">
        <v>1900</v>
      </c>
      <c r="C1901" s="2" t="s">
        <v>6009</v>
      </c>
      <c r="D1901" s="21">
        <v>900</v>
      </c>
      <c r="E1901" s="4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7">
        <f t="shared" si="174"/>
        <v>133.33333333333331</v>
      </c>
      <c r="P1901" s="5">
        <f t="shared" si="175"/>
        <v>28</v>
      </c>
      <c r="Q1901" t="str">
        <f t="shared" si="176"/>
        <v>music</v>
      </c>
      <c r="R1901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48" x14ac:dyDescent="0.2">
      <c r="A1902">
        <v>1900</v>
      </c>
      <c r="B1902" s="2" t="s">
        <v>1901</v>
      </c>
      <c r="C1902" s="2" t="s">
        <v>6010</v>
      </c>
      <c r="D1902" s="21">
        <v>2500</v>
      </c>
      <c r="E1902" s="4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7">
        <f t="shared" si="174"/>
        <v>109.3644</v>
      </c>
      <c r="P1902" s="5">
        <f t="shared" si="175"/>
        <v>50</v>
      </c>
      <c r="Q1902" t="str">
        <f t="shared" si="176"/>
        <v>music</v>
      </c>
      <c r="R1902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48" x14ac:dyDescent="0.2">
      <c r="A1903">
        <v>1901</v>
      </c>
      <c r="B1903" s="2" t="s">
        <v>1902</v>
      </c>
      <c r="C1903" s="2" t="s">
        <v>6011</v>
      </c>
      <c r="D1903" s="21">
        <v>99000</v>
      </c>
      <c r="E1903" s="4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7">
        <f t="shared" si="174"/>
        <v>2.6969696969696968</v>
      </c>
      <c r="P1903" s="5">
        <f t="shared" si="175"/>
        <v>106</v>
      </c>
      <c r="Q1903" t="str">
        <f t="shared" si="176"/>
        <v>technology</v>
      </c>
      <c r="R1903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48" x14ac:dyDescent="0.2">
      <c r="A1904">
        <v>1902</v>
      </c>
      <c r="B1904" s="2" t="s">
        <v>1903</v>
      </c>
      <c r="C1904" s="2" t="s">
        <v>6012</v>
      </c>
      <c r="D1904" s="21">
        <v>1000</v>
      </c>
      <c r="E1904" s="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7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48" x14ac:dyDescent="0.2">
      <c r="A1905">
        <v>1903</v>
      </c>
      <c r="B1905" s="2" t="s">
        <v>1904</v>
      </c>
      <c r="C1905" s="2" t="s">
        <v>6013</v>
      </c>
      <c r="D1905" s="21">
        <v>3000</v>
      </c>
      <c r="E1905" s="4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7">
        <f t="shared" si="174"/>
        <v>46.6</v>
      </c>
      <c r="P1905" s="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48" x14ac:dyDescent="0.2">
      <c r="A1906">
        <v>1904</v>
      </c>
      <c r="B1906" s="2" t="s">
        <v>1905</v>
      </c>
      <c r="C1906" s="2" t="s">
        <v>6014</v>
      </c>
      <c r="D1906" s="21">
        <v>50000</v>
      </c>
      <c r="E1906" s="4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7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48" x14ac:dyDescent="0.2">
      <c r="A1907">
        <v>1905</v>
      </c>
      <c r="B1907" s="2" t="s">
        <v>1906</v>
      </c>
      <c r="C1907" s="2" t="s">
        <v>6015</v>
      </c>
      <c r="D1907" s="21">
        <v>25000</v>
      </c>
      <c r="E1907" s="4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7">
        <f t="shared" si="174"/>
        <v>0.16800000000000001</v>
      </c>
      <c r="P1907" s="5">
        <f t="shared" si="175"/>
        <v>10</v>
      </c>
      <c r="Q1907" t="str">
        <f t="shared" si="176"/>
        <v>technology</v>
      </c>
      <c r="R1907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48" x14ac:dyDescent="0.2">
      <c r="A1908">
        <v>1906</v>
      </c>
      <c r="B1908" s="2" t="s">
        <v>1907</v>
      </c>
      <c r="C1908" s="2" t="s">
        <v>6016</v>
      </c>
      <c r="D1908" s="21">
        <v>50000</v>
      </c>
      <c r="E1908" s="4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7">
        <f t="shared" si="174"/>
        <v>42.76</v>
      </c>
      <c r="P1908" s="5">
        <f t="shared" si="175"/>
        <v>215</v>
      </c>
      <c r="Q1908" t="str">
        <f t="shared" si="176"/>
        <v>technology</v>
      </c>
      <c r="R1908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48" x14ac:dyDescent="0.2">
      <c r="A1909">
        <v>1907</v>
      </c>
      <c r="B1909" s="2" t="s">
        <v>1908</v>
      </c>
      <c r="C1909" s="2" t="s">
        <v>6017</v>
      </c>
      <c r="D1909" s="21">
        <v>30000</v>
      </c>
      <c r="E1909" s="4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7">
        <f t="shared" si="174"/>
        <v>0.28333333333333333</v>
      </c>
      <c r="P1909" s="5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48" x14ac:dyDescent="0.2">
      <c r="A1910">
        <v>1908</v>
      </c>
      <c r="B1910" s="2" t="s">
        <v>1909</v>
      </c>
      <c r="C1910" s="2" t="s">
        <v>6018</v>
      </c>
      <c r="D1910" s="21">
        <v>25000</v>
      </c>
      <c r="E1910" s="4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7">
        <f t="shared" si="174"/>
        <v>1.7319999999999998</v>
      </c>
      <c r="P1910" s="5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48" x14ac:dyDescent="0.2">
      <c r="A1911">
        <v>1909</v>
      </c>
      <c r="B1911" s="2" t="s">
        <v>1910</v>
      </c>
      <c r="C1911" s="2" t="s">
        <v>6019</v>
      </c>
      <c r="D1911" s="21">
        <v>35000</v>
      </c>
      <c r="E1911" s="4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7">
        <f t="shared" si="174"/>
        <v>14.111428571428572</v>
      </c>
      <c r="P1911" s="5">
        <f t="shared" si="175"/>
        <v>129</v>
      </c>
      <c r="Q1911" t="str">
        <f t="shared" si="176"/>
        <v>technology</v>
      </c>
      <c r="R1911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48" x14ac:dyDescent="0.2">
      <c r="A1912">
        <v>1910</v>
      </c>
      <c r="B1912" s="2" t="s">
        <v>1911</v>
      </c>
      <c r="C1912" s="2" t="s">
        <v>6020</v>
      </c>
      <c r="D1912" s="21">
        <v>85000</v>
      </c>
      <c r="E1912" s="4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7">
        <f t="shared" si="174"/>
        <v>39.395294117647055</v>
      </c>
      <c r="P1912" s="5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48" x14ac:dyDescent="0.2">
      <c r="A1913">
        <v>1911</v>
      </c>
      <c r="B1913" s="2" t="s">
        <v>1912</v>
      </c>
      <c r="C1913" s="2" t="s">
        <v>6021</v>
      </c>
      <c r="D1913" s="21">
        <v>42500</v>
      </c>
      <c r="E1913" s="4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7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48" x14ac:dyDescent="0.2">
      <c r="A1914">
        <v>1912</v>
      </c>
      <c r="B1914" s="2" t="s">
        <v>1913</v>
      </c>
      <c r="C1914" s="2" t="s">
        <v>6022</v>
      </c>
      <c r="D1914" s="21">
        <v>5000</v>
      </c>
      <c r="E1914" s="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7">
        <f t="shared" si="174"/>
        <v>59.3</v>
      </c>
      <c r="P1914" s="5">
        <f t="shared" si="175"/>
        <v>70</v>
      </c>
      <c r="Q1914" t="str">
        <f t="shared" si="176"/>
        <v>technology</v>
      </c>
      <c r="R1914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32" x14ac:dyDescent="0.2">
      <c r="A1915">
        <v>1913</v>
      </c>
      <c r="B1915" s="2" t="s">
        <v>1914</v>
      </c>
      <c r="C1915" s="2" t="s">
        <v>6023</v>
      </c>
      <c r="D1915" s="21">
        <v>48000</v>
      </c>
      <c r="E1915" s="4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7">
        <f t="shared" si="174"/>
        <v>1.3270833333333334</v>
      </c>
      <c r="P1915" s="5">
        <f t="shared" si="175"/>
        <v>24</v>
      </c>
      <c r="Q1915" t="str">
        <f t="shared" si="176"/>
        <v>technology</v>
      </c>
      <c r="R1915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48" x14ac:dyDescent="0.2">
      <c r="A1916">
        <v>1914</v>
      </c>
      <c r="B1916" s="2" t="s">
        <v>1915</v>
      </c>
      <c r="C1916" s="2" t="s">
        <v>6024</v>
      </c>
      <c r="D1916" s="21">
        <v>666</v>
      </c>
      <c r="E1916" s="4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7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48" x14ac:dyDescent="0.2">
      <c r="A1917">
        <v>1915</v>
      </c>
      <c r="B1917" s="2" t="s">
        <v>1916</v>
      </c>
      <c r="C1917" s="2" t="s">
        <v>6025</v>
      </c>
      <c r="D1917" s="21">
        <v>500</v>
      </c>
      <c r="E1917" s="4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7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32" x14ac:dyDescent="0.2">
      <c r="A1918">
        <v>1916</v>
      </c>
      <c r="B1918" s="2" t="s">
        <v>1917</v>
      </c>
      <c r="C1918" s="2" t="s">
        <v>6026</v>
      </c>
      <c r="D1918" s="21">
        <v>20000</v>
      </c>
      <c r="E1918" s="4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7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32" x14ac:dyDescent="0.2">
      <c r="A1919">
        <v>1917</v>
      </c>
      <c r="B1919" s="2" t="s">
        <v>1918</v>
      </c>
      <c r="C1919" s="2" t="s">
        <v>6027</v>
      </c>
      <c r="D1919" s="21">
        <v>390000</v>
      </c>
      <c r="E1919" s="4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7">
        <f t="shared" si="174"/>
        <v>52.570512820512818</v>
      </c>
      <c r="P1919" s="5">
        <f t="shared" si="175"/>
        <v>2928</v>
      </c>
      <c r="Q1919" t="str">
        <f t="shared" si="176"/>
        <v>technology</v>
      </c>
      <c r="R1919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48" x14ac:dyDescent="0.2">
      <c r="A1920">
        <v>1918</v>
      </c>
      <c r="B1920" s="2" t="s">
        <v>1919</v>
      </c>
      <c r="C1920" s="2" t="s">
        <v>6028</v>
      </c>
      <c r="D1920" s="21">
        <v>25000</v>
      </c>
      <c r="E1920" s="4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7">
        <f t="shared" si="174"/>
        <v>1.04</v>
      </c>
      <c r="P1920" s="5">
        <f t="shared" si="175"/>
        <v>28</v>
      </c>
      <c r="Q1920" t="str">
        <f t="shared" si="176"/>
        <v>technology</v>
      </c>
      <c r="R1920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48" x14ac:dyDescent="0.2">
      <c r="A1921">
        <v>1919</v>
      </c>
      <c r="B1921" s="2" t="s">
        <v>1920</v>
      </c>
      <c r="C1921" s="2" t="s">
        <v>6029</v>
      </c>
      <c r="D1921" s="21">
        <v>500</v>
      </c>
      <c r="E1921" s="4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7">
        <f t="shared" si="174"/>
        <v>47.4</v>
      </c>
      <c r="P1921" s="5">
        <f t="shared" si="175"/>
        <v>29</v>
      </c>
      <c r="Q1921" t="str">
        <f t="shared" si="176"/>
        <v>technology</v>
      </c>
      <c r="R1921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48" x14ac:dyDescent="0.2">
      <c r="A1922">
        <v>1920</v>
      </c>
      <c r="B1922" s="2" t="s">
        <v>1921</v>
      </c>
      <c r="C1922" s="2" t="s">
        <v>6030</v>
      </c>
      <c r="D1922" s="21">
        <v>10000</v>
      </c>
      <c r="E1922" s="4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7">
        <f t="shared" si="174"/>
        <v>43.03</v>
      </c>
      <c r="P1922" s="5">
        <f t="shared" si="175"/>
        <v>40</v>
      </c>
      <c r="Q1922" t="str">
        <f t="shared" si="176"/>
        <v>technology</v>
      </c>
      <c r="R1922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32" x14ac:dyDescent="0.2">
      <c r="A1923">
        <v>1921</v>
      </c>
      <c r="B1923" s="2" t="s">
        <v>1922</v>
      </c>
      <c r="C1923" s="2" t="s">
        <v>6031</v>
      </c>
      <c r="D1923" s="21">
        <v>1500</v>
      </c>
      <c r="E1923" s="4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7">
        <f t="shared" ref="O1923:O1986" si="180">(E1923/D1923)*100</f>
        <v>136.80000000000001</v>
      </c>
      <c r="P1923" s="5">
        <f t="shared" ref="P1923:P1986" si="181">IF(E1923, QUOTIENT(E1923,L1923),0)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RIGHT(N1923,LEN(N1923)-FIND("/",N1923,1))</f>
        <v>indie rock</v>
      </c>
      <c r="S1923" s="15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2" t="s">
        <v>1923</v>
      </c>
      <c r="C1924" s="2" t="s">
        <v>6032</v>
      </c>
      <c r="D1924" s="21">
        <v>2000</v>
      </c>
      <c r="E1924" s="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7">
        <f t="shared" si="180"/>
        <v>115.55</v>
      </c>
      <c r="P1924" s="5">
        <f t="shared" si="181"/>
        <v>36</v>
      </c>
      <c r="Q1924" t="str">
        <f t="shared" si="182"/>
        <v>music</v>
      </c>
      <c r="R1924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48" x14ac:dyDescent="0.2">
      <c r="A1925">
        <v>1923</v>
      </c>
      <c r="B1925" s="2" t="s">
        <v>1924</v>
      </c>
      <c r="C1925" s="2" t="s">
        <v>6033</v>
      </c>
      <c r="D1925" s="21">
        <v>125</v>
      </c>
      <c r="E1925" s="4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7">
        <f t="shared" si="180"/>
        <v>240.79999999999998</v>
      </c>
      <c r="P1925" s="5">
        <f t="shared" si="181"/>
        <v>23</v>
      </c>
      <c r="Q1925" t="str">
        <f t="shared" si="182"/>
        <v>music</v>
      </c>
      <c r="R1925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48" x14ac:dyDescent="0.2">
      <c r="A1926">
        <v>1924</v>
      </c>
      <c r="B1926" s="2" t="s">
        <v>1925</v>
      </c>
      <c r="C1926" s="2" t="s">
        <v>6034</v>
      </c>
      <c r="D1926" s="21">
        <v>3000</v>
      </c>
      <c r="E1926" s="4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7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32" x14ac:dyDescent="0.2">
      <c r="A1927">
        <v>1925</v>
      </c>
      <c r="B1927" s="2" t="s">
        <v>1926</v>
      </c>
      <c r="C1927" s="2" t="s">
        <v>6035</v>
      </c>
      <c r="D1927" s="21">
        <v>1500</v>
      </c>
      <c r="E1927" s="4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7">
        <f t="shared" si="180"/>
        <v>110.33333333333333</v>
      </c>
      <c r="P1927" s="5">
        <f t="shared" si="181"/>
        <v>31</v>
      </c>
      <c r="Q1927" t="str">
        <f t="shared" si="182"/>
        <v>music</v>
      </c>
      <c r="R1927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64" x14ac:dyDescent="0.2">
      <c r="A1928">
        <v>1926</v>
      </c>
      <c r="B1928" s="2" t="s">
        <v>1927</v>
      </c>
      <c r="C1928" s="2" t="s">
        <v>6036</v>
      </c>
      <c r="D1928" s="21">
        <v>1500</v>
      </c>
      <c r="E1928" s="4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7">
        <f t="shared" si="180"/>
        <v>195.37933333333334</v>
      </c>
      <c r="P1928" s="5">
        <f t="shared" si="181"/>
        <v>27</v>
      </c>
      <c r="Q1928" t="str">
        <f t="shared" si="182"/>
        <v>music</v>
      </c>
      <c r="R1928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ht="16" x14ac:dyDescent="0.2">
      <c r="A1929">
        <v>1927</v>
      </c>
      <c r="B1929" s="2" t="s">
        <v>1928</v>
      </c>
      <c r="C1929" s="2" t="s">
        <v>6037</v>
      </c>
      <c r="D1929" s="21">
        <v>600</v>
      </c>
      <c r="E1929" s="4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7">
        <f t="shared" si="180"/>
        <v>103.33333333333334</v>
      </c>
      <c r="P1929" s="5">
        <f t="shared" si="181"/>
        <v>56</v>
      </c>
      <c r="Q1929" t="str">
        <f t="shared" si="182"/>
        <v>music</v>
      </c>
      <c r="R1929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32" x14ac:dyDescent="0.2">
      <c r="A1930">
        <v>1928</v>
      </c>
      <c r="B1930" s="2" t="s">
        <v>1929</v>
      </c>
      <c r="C1930" s="2" t="s">
        <v>6038</v>
      </c>
      <c r="D1930" s="21">
        <v>2550</v>
      </c>
      <c r="E1930" s="4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7">
        <f t="shared" si="180"/>
        <v>103.1372549019608</v>
      </c>
      <c r="P1930" s="5">
        <f t="shared" si="181"/>
        <v>77</v>
      </c>
      <c r="Q1930" t="str">
        <f t="shared" si="182"/>
        <v>music</v>
      </c>
      <c r="R1930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48" x14ac:dyDescent="0.2">
      <c r="A1931">
        <v>1929</v>
      </c>
      <c r="B1931" s="2" t="s">
        <v>1930</v>
      </c>
      <c r="C1931" s="2" t="s">
        <v>6039</v>
      </c>
      <c r="D1931" s="21">
        <v>3200</v>
      </c>
      <c r="E1931" s="4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7">
        <f t="shared" si="180"/>
        <v>100.3125</v>
      </c>
      <c r="P1931" s="5">
        <f t="shared" si="181"/>
        <v>42</v>
      </c>
      <c r="Q1931" t="str">
        <f t="shared" si="182"/>
        <v>music</v>
      </c>
      <c r="R1931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32" x14ac:dyDescent="0.2">
      <c r="A1932">
        <v>1930</v>
      </c>
      <c r="B1932" s="2" t="s">
        <v>1931</v>
      </c>
      <c r="C1932" s="2" t="s">
        <v>6040</v>
      </c>
      <c r="D1932" s="21">
        <v>1000</v>
      </c>
      <c r="E1932" s="4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7">
        <f t="shared" si="180"/>
        <v>127</v>
      </c>
      <c r="P1932" s="5">
        <f t="shared" si="181"/>
        <v>48</v>
      </c>
      <c r="Q1932" t="str">
        <f t="shared" si="182"/>
        <v>music</v>
      </c>
      <c r="R1932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32" x14ac:dyDescent="0.2">
      <c r="A1933">
        <v>1931</v>
      </c>
      <c r="B1933" s="2" t="s">
        <v>1932</v>
      </c>
      <c r="C1933" s="2" t="s">
        <v>6041</v>
      </c>
      <c r="D1933" s="21">
        <v>2000</v>
      </c>
      <c r="E1933" s="4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7">
        <f t="shared" si="180"/>
        <v>120.601</v>
      </c>
      <c r="P1933" s="5">
        <f t="shared" si="181"/>
        <v>48</v>
      </c>
      <c r="Q1933" t="str">
        <f t="shared" si="182"/>
        <v>music</v>
      </c>
      <c r="R1933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48" x14ac:dyDescent="0.2">
      <c r="A1934">
        <v>1932</v>
      </c>
      <c r="B1934" s="2" t="s">
        <v>1933</v>
      </c>
      <c r="C1934" s="2" t="s">
        <v>6042</v>
      </c>
      <c r="D1934" s="21">
        <v>5250</v>
      </c>
      <c r="E1934" s="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7">
        <f t="shared" si="180"/>
        <v>106.99047619047619</v>
      </c>
      <c r="P1934" s="5">
        <f t="shared" si="181"/>
        <v>70</v>
      </c>
      <c r="Q1934" t="str">
        <f t="shared" si="182"/>
        <v>music</v>
      </c>
      <c r="R1934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48" x14ac:dyDescent="0.2">
      <c r="A1935">
        <v>1933</v>
      </c>
      <c r="B1935" s="2" t="s">
        <v>1934</v>
      </c>
      <c r="C1935" s="2" t="s">
        <v>6043</v>
      </c>
      <c r="D1935" s="21">
        <v>6000</v>
      </c>
      <c r="E1935" s="4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7">
        <f t="shared" si="180"/>
        <v>172.43333333333334</v>
      </c>
      <c r="P1935" s="5">
        <f t="shared" si="181"/>
        <v>94</v>
      </c>
      <c r="Q1935" t="str">
        <f t="shared" si="182"/>
        <v>music</v>
      </c>
      <c r="R1935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48" x14ac:dyDescent="0.2">
      <c r="A1936">
        <v>1934</v>
      </c>
      <c r="B1936" s="2" t="s">
        <v>1935</v>
      </c>
      <c r="C1936" s="2" t="s">
        <v>6044</v>
      </c>
      <c r="D1936" s="21">
        <v>5000</v>
      </c>
      <c r="E1936" s="4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7">
        <f t="shared" si="180"/>
        <v>123.61999999999999</v>
      </c>
      <c r="P1936" s="5">
        <f t="shared" si="181"/>
        <v>80</v>
      </c>
      <c r="Q1936" t="str">
        <f t="shared" si="182"/>
        <v>music</v>
      </c>
      <c r="R1936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48" x14ac:dyDescent="0.2">
      <c r="A1937">
        <v>1935</v>
      </c>
      <c r="B1937" s="2" t="s">
        <v>1936</v>
      </c>
      <c r="C1937" s="2" t="s">
        <v>6045</v>
      </c>
      <c r="D1937" s="21">
        <v>2500</v>
      </c>
      <c r="E1937" s="4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7">
        <f t="shared" si="180"/>
        <v>108.4</v>
      </c>
      <c r="P1937" s="5">
        <f t="shared" si="181"/>
        <v>54</v>
      </c>
      <c r="Q1937" t="str">
        <f t="shared" si="182"/>
        <v>music</v>
      </c>
      <c r="R1937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48" x14ac:dyDescent="0.2">
      <c r="A1938">
        <v>1936</v>
      </c>
      <c r="B1938" s="2" t="s">
        <v>1937</v>
      </c>
      <c r="C1938" s="2" t="s">
        <v>6046</v>
      </c>
      <c r="D1938" s="21">
        <v>7500</v>
      </c>
      <c r="E1938" s="4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7">
        <f t="shared" si="180"/>
        <v>116.52013333333333</v>
      </c>
      <c r="P1938" s="5">
        <f t="shared" si="181"/>
        <v>60</v>
      </c>
      <c r="Q1938" t="str">
        <f t="shared" si="182"/>
        <v>music</v>
      </c>
      <c r="R1938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48" x14ac:dyDescent="0.2">
      <c r="A1939">
        <v>1937</v>
      </c>
      <c r="B1939" s="2" t="s">
        <v>1938</v>
      </c>
      <c r="C1939" s="2" t="s">
        <v>6047</v>
      </c>
      <c r="D1939" s="21">
        <v>600</v>
      </c>
      <c r="E1939" s="4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7">
        <f t="shared" si="180"/>
        <v>187.245</v>
      </c>
      <c r="P1939" s="5">
        <f t="shared" si="181"/>
        <v>38</v>
      </c>
      <c r="Q1939" t="str">
        <f t="shared" si="182"/>
        <v>music</v>
      </c>
      <c r="R1939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48" x14ac:dyDescent="0.2">
      <c r="A1940">
        <v>1938</v>
      </c>
      <c r="B1940" s="2" t="s">
        <v>1939</v>
      </c>
      <c r="C1940" s="2" t="s">
        <v>6048</v>
      </c>
      <c r="D1940" s="21">
        <v>15000</v>
      </c>
      <c r="E1940" s="4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7">
        <f t="shared" si="180"/>
        <v>115.93333333333334</v>
      </c>
      <c r="P1940" s="5">
        <f t="shared" si="181"/>
        <v>152</v>
      </c>
      <c r="Q1940" t="str">
        <f t="shared" si="182"/>
        <v>music</v>
      </c>
      <c r="R1940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48" x14ac:dyDescent="0.2">
      <c r="A1941">
        <v>1939</v>
      </c>
      <c r="B1941" s="2" t="s">
        <v>1940</v>
      </c>
      <c r="C1941" s="2" t="s">
        <v>6049</v>
      </c>
      <c r="D1941" s="21">
        <v>10000</v>
      </c>
      <c r="E1941" s="4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7">
        <f t="shared" si="180"/>
        <v>110.7</v>
      </c>
      <c r="P1941" s="5">
        <f t="shared" si="181"/>
        <v>115</v>
      </c>
      <c r="Q1941" t="str">
        <f t="shared" si="182"/>
        <v>music</v>
      </c>
      <c r="R1941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48" x14ac:dyDescent="0.2">
      <c r="A1942">
        <v>1940</v>
      </c>
      <c r="B1942" s="2" t="s">
        <v>1941</v>
      </c>
      <c r="C1942" s="2" t="s">
        <v>6050</v>
      </c>
      <c r="D1942" s="21">
        <v>650</v>
      </c>
      <c r="E1942" s="4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7">
        <f t="shared" si="180"/>
        <v>170.92307692307693</v>
      </c>
      <c r="P1942" s="5">
        <f t="shared" si="181"/>
        <v>35</v>
      </c>
      <c r="Q1942" t="str">
        <f t="shared" si="182"/>
        <v>music</v>
      </c>
      <c r="R1942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48" x14ac:dyDescent="0.2">
      <c r="A1943">
        <v>1941</v>
      </c>
      <c r="B1943" s="2" t="s">
        <v>1942</v>
      </c>
      <c r="C1943" s="2" t="s">
        <v>6051</v>
      </c>
      <c r="D1943" s="21">
        <v>250000</v>
      </c>
      <c r="E1943" s="4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7">
        <f t="shared" si="180"/>
        <v>126.11835600000001</v>
      </c>
      <c r="P1943" s="5">
        <f t="shared" si="181"/>
        <v>64</v>
      </c>
      <c r="Q1943" t="str">
        <f t="shared" si="182"/>
        <v>technology</v>
      </c>
      <c r="R1943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48" x14ac:dyDescent="0.2">
      <c r="A1944">
        <v>1942</v>
      </c>
      <c r="B1944" s="2" t="s">
        <v>1943</v>
      </c>
      <c r="C1944" s="2" t="s">
        <v>6052</v>
      </c>
      <c r="D1944" s="21">
        <v>6000</v>
      </c>
      <c r="E1944" s="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7">
        <f t="shared" si="180"/>
        <v>138.44033333333334</v>
      </c>
      <c r="P1944" s="5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48" x14ac:dyDescent="0.2">
      <c r="A1945">
        <v>1943</v>
      </c>
      <c r="B1945" s="2" t="s">
        <v>1944</v>
      </c>
      <c r="C1945" s="2" t="s">
        <v>6053</v>
      </c>
      <c r="D1945" s="21">
        <v>10000</v>
      </c>
      <c r="E1945" s="4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7">
        <f t="shared" si="180"/>
        <v>1705.2499999999998</v>
      </c>
      <c r="P1945" s="5">
        <f t="shared" si="181"/>
        <v>68</v>
      </c>
      <c r="Q1945" t="str">
        <f t="shared" si="182"/>
        <v>technology</v>
      </c>
      <c r="R1945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48" x14ac:dyDescent="0.2">
      <c r="A1946">
        <v>1944</v>
      </c>
      <c r="B1946" s="2" t="s">
        <v>1945</v>
      </c>
      <c r="C1946" s="2" t="s">
        <v>6054</v>
      </c>
      <c r="D1946" s="21">
        <v>40000</v>
      </c>
      <c r="E1946" s="4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7">
        <f t="shared" si="180"/>
        <v>788.05550000000005</v>
      </c>
      <c r="P1946" s="5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48" x14ac:dyDescent="0.2">
      <c r="A1947">
        <v>1945</v>
      </c>
      <c r="B1947" s="2" t="s">
        <v>1946</v>
      </c>
      <c r="C1947" s="2" t="s">
        <v>6055</v>
      </c>
      <c r="D1947" s="21">
        <v>100000</v>
      </c>
      <c r="E1947" s="4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7">
        <f t="shared" si="180"/>
        <v>348.01799999999997</v>
      </c>
      <c r="P1947" s="5">
        <f t="shared" si="181"/>
        <v>511</v>
      </c>
      <c r="Q1947" t="str">
        <f t="shared" si="182"/>
        <v>technology</v>
      </c>
      <c r="R1947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48" x14ac:dyDescent="0.2">
      <c r="A1948">
        <v>1946</v>
      </c>
      <c r="B1948" s="2" t="s">
        <v>1947</v>
      </c>
      <c r="C1948" s="2" t="s">
        <v>6056</v>
      </c>
      <c r="D1948" s="21">
        <v>7500</v>
      </c>
      <c r="E1948" s="4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7">
        <f t="shared" si="180"/>
        <v>149.74666666666667</v>
      </c>
      <c r="P1948" s="5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48" x14ac:dyDescent="0.2">
      <c r="A1949">
        <v>1947</v>
      </c>
      <c r="B1949" s="2" t="s">
        <v>1948</v>
      </c>
      <c r="C1949" s="2" t="s">
        <v>6057</v>
      </c>
      <c r="D1949" s="21">
        <v>800</v>
      </c>
      <c r="E1949" s="4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7">
        <f t="shared" si="180"/>
        <v>100.63375000000001</v>
      </c>
      <c r="P1949" s="5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32" x14ac:dyDescent="0.2">
      <c r="A1950">
        <v>1948</v>
      </c>
      <c r="B1950" s="2" t="s">
        <v>1949</v>
      </c>
      <c r="C1950" s="2" t="s">
        <v>6058</v>
      </c>
      <c r="D1950" s="21">
        <v>100000</v>
      </c>
      <c r="E1950" s="4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7">
        <f t="shared" si="180"/>
        <v>800.21100000000001</v>
      </c>
      <c r="P1950" s="5">
        <f t="shared" si="181"/>
        <v>188</v>
      </c>
      <c r="Q1950" t="str">
        <f t="shared" si="182"/>
        <v>technology</v>
      </c>
      <c r="R1950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48" x14ac:dyDescent="0.2">
      <c r="A1951">
        <v>1949</v>
      </c>
      <c r="B1951" s="2" t="s">
        <v>1950</v>
      </c>
      <c r="C1951" s="2" t="s">
        <v>6059</v>
      </c>
      <c r="D1951" s="21">
        <v>50000</v>
      </c>
      <c r="E1951" s="4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7">
        <f t="shared" si="180"/>
        <v>106.00260000000002</v>
      </c>
      <c r="P1951" s="5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48" x14ac:dyDescent="0.2">
      <c r="A1952">
        <v>1950</v>
      </c>
      <c r="B1952" s="2" t="s">
        <v>1951</v>
      </c>
      <c r="C1952" s="2" t="s">
        <v>6060</v>
      </c>
      <c r="D1952" s="21">
        <v>48000</v>
      </c>
      <c r="E1952" s="4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7">
        <f t="shared" si="180"/>
        <v>200.51866666666669</v>
      </c>
      <c r="P1952" s="5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48" x14ac:dyDescent="0.2">
      <c r="A1953">
        <v>1951</v>
      </c>
      <c r="B1953" s="2" t="s">
        <v>1952</v>
      </c>
      <c r="C1953" s="2" t="s">
        <v>6061</v>
      </c>
      <c r="D1953" s="21">
        <v>50000</v>
      </c>
      <c r="E1953" s="4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7">
        <f t="shared" si="180"/>
        <v>212.44399999999999</v>
      </c>
      <c r="P1953" s="5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48" x14ac:dyDescent="0.2">
      <c r="A1954">
        <v>1952</v>
      </c>
      <c r="B1954" s="2" t="s">
        <v>1953</v>
      </c>
      <c r="C1954" s="2" t="s">
        <v>6062</v>
      </c>
      <c r="D1954" s="21">
        <v>35000</v>
      </c>
      <c r="E1954" s="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7">
        <f t="shared" si="180"/>
        <v>198.47237142857145</v>
      </c>
      <c r="P1954" s="5">
        <f t="shared" si="181"/>
        <v>101</v>
      </c>
      <c r="Q1954" t="str">
        <f t="shared" si="182"/>
        <v>technology</v>
      </c>
      <c r="R1954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48" x14ac:dyDescent="0.2">
      <c r="A1955">
        <v>1953</v>
      </c>
      <c r="B1955" s="2" t="s">
        <v>1954</v>
      </c>
      <c r="C1955" s="2" t="s">
        <v>6063</v>
      </c>
      <c r="D1955" s="21">
        <v>15000</v>
      </c>
      <c r="E1955" s="4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7">
        <f t="shared" si="180"/>
        <v>225.94666666666666</v>
      </c>
      <c r="P1955" s="5">
        <f t="shared" si="181"/>
        <v>230</v>
      </c>
      <c r="Q1955" t="str">
        <f t="shared" si="182"/>
        <v>technology</v>
      </c>
      <c r="R1955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32" x14ac:dyDescent="0.2">
      <c r="A1956">
        <v>1954</v>
      </c>
      <c r="B1956" s="2" t="s">
        <v>1955</v>
      </c>
      <c r="C1956" s="2" t="s">
        <v>6064</v>
      </c>
      <c r="D1956" s="21">
        <v>50000</v>
      </c>
      <c r="E1956" s="4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7">
        <f t="shared" si="180"/>
        <v>698.94800000000009</v>
      </c>
      <c r="P1956" s="5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48" x14ac:dyDescent="0.2">
      <c r="A1957">
        <v>1955</v>
      </c>
      <c r="B1957" s="2" t="s">
        <v>1956</v>
      </c>
      <c r="C1957" s="2" t="s">
        <v>6065</v>
      </c>
      <c r="D1957" s="21">
        <v>42000</v>
      </c>
      <c r="E1957" s="4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7">
        <f t="shared" si="180"/>
        <v>398.59528571428569</v>
      </c>
      <c r="P1957" s="5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48" x14ac:dyDescent="0.2">
      <c r="A1958">
        <v>1956</v>
      </c>
      <c r="B1958" s="2" t="s">
        <v>1957</v>
      </c>
      <c r="C1958" s="2" t="s">
        <v>6066</v>
      </c>
      <c r="D1958" s="21">
        <v>60000</v>
      </c>
      <c r="E1958" s="4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7">
        <f t="shared" si="180"/>
        <v>294.0333333333333</v>
      </c>
      <c r="P1958" s="5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32" x14ac:dyDescent="0.2">
      <c r="A1959">
        <v>1957</v>
      </c>
      <c r="B1959" s="2" t="s">
        <v>1958</v>
      </c>
      <c r="C1959" s="2" t="s">
        <v>6067</v>
      </c>
      <c r="D1959" s="21">
        <v>30000</v>
      </c>
      <c r="E1959" s="4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7">
        <f t="shared" si="180"/>
        <v>167.50470000000001</v>
      </c>
      <c r="P1959" s="5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48" x14ac:dyDescent="0.2">
      <c r="A1960">
        <v>1958</v>
      </c>
      <c r="B1960" s="2" t="s">
        <v>1959</v>
      </c>
      <c r="C1960" s="2" t="s">
        <v>6068</v>
      </c>
      <c r="D1960" s="21">
        <v>7000</v>
      </c>
      <c r="E1960" s="4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7">
        <f t="shared" si="180"/>
        <v>1435.5717142857143</v>
      </c>
      <c r="P1960" s="5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48" x14ac:dyDescent="0.2">
      <c r="A1961">
        <v>1959</v>
      </c>
      <c r="B1961" s="2" t="s">
        <v>1960</v>
      </c>
      <c r="C1961" s="2" t="s">
        <v>6069</v>
      </c>
      <c r="D1961" s="21">
        <v>10000</v>
      </c>
      <c r="E1961" s="4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7">
        <f t="shared" si="180"/>
        <v>156.73439999999999</v>
      </c>
      <c r="P1961" s="5">
        <f t="shared" si="181"/>
        <v>36</v>
      </c>
      <c r="Q1961" t="str">
        <f t="shared" si="182"/>
        <v>technology</v>
      </c>
      <c r="R1961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48" x14ac:dyDescent="0.2">
      <c r="A1962">
        <v>1960</v>
      </c>
      <c r="B1962" s="2" t="s">
        <v>1961</v>
      </c>
      <c r="C1962" s="2" t="s">
        <v>6070</v>
      </c>
      <c r="D1962" s="21">
        <v>70000</v>
      </c>
      <c r="E1962" s="4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7">
        <f t="shared" si="180"/>
        <v>117.90285714285716</v>
      </c>
      <c r="P1962" s="5">
        <f t="shared" si="181"/>
        <v>2500</v>
      </c>
      <c r="Q1962" t="str">
        <f t="shared" si="182"/>
        <v>technology</v>
      </c>
      <c r="R1962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48" x14ac:dyDescent="0.2">
      <c r="A1963">
        <v>1961</v>
      </c>
      <c r="B1963" s="2" t="s">
        <v>1962</v>
      </c>
      <c r="C1963" s="2" t="s">
        <v>6071</v>
      </c>
      <c r="D1963" s="21">
        <v>10000</v>
      </c>
      <c r="E1963" s="4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7">
        <f t="shared" si="180"/>
        <v>1105.3811999999998</v>
      </c>
      <c r="P1963" s="5">
        <f t="shared" si="181"/>
        <v>67</v>
      </c>
      <c r="Q1963" t="str">
        <f t="shared" si="182"/>
        <v>technology</v>
      </c>
      <c r="R1963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48" x14ac:dyDescent="0.2">
      <c r="A1964">
        <v>1962</v>
      </c>
      <c r="B1964" s="2" t="s">
        <v>1963</v>
      </c>
      <c r="C1964" s="2" t="s">
        <v>6072</v>
      </c>
      <c r="D1964" s="21">
        <v>10000</v>
      </c>
      <c r="E1964" s="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7">
        <f t="shared" si="180"/>
        <v>192.92499999999998</v>
      </c>
      <c r="P1964" s="5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48" x14ac:dyDescent="0.2">
      <c r="A1965">
        <v>1963</v>
      </c>
      <c r="B1965" s="2" t="s">
        <v>1964</v>
      </c>
      <c r="C1965" s="2" t="s">
        <v>6073</v>
      </c>
      <c r="D1965" s="21">
        <v>19000</v>
      </c>
      <c r="E1965" s="4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7">
        <f t="shared" si="180"/>
        <v>126.8842105263158</v>
      </c>
      <c r="P1965" s="5">
        <f t="shared" si="181"/>
        <v>117</v>
      </c>
      <c r="Q1965" t="str">
        <f t="shared" si="182"/>
        <v>technology</v>
      </c>
      <c r="R1965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48" x14ac:dyDescent="0.2">
      <c r="A1966">
        <v>1964</v>
      </c>
      <c r="B1966" s="2" t="s">
        <v>1965</v>
      </c>
      <c r="C1966" s="2" t="s">
        <v>6074</v>
      </c>
      <c r="D1966" s="21">
        <v>89200</v>
      </c>
      <c r="E1966" s="4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7">
        <f t="shared" si="180"/>
        <v>259.57748878923763</v>
      </c>
      <c r="P1966" s="5">
        <f t="shared" si="181"/>
        <v>180</v>
      </c>
      <c r="Q1966" t="str">
        <f t="shared" si="182"/>
        <v>technology</v>
      </c>
      <c r="R1966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48" x14ac:dyDescent="0.2">
      <c r="A1967">
        <v>1965</v>
      </c>
      <c r="B1967" s="2" t="s">
        <v>1966</v>
      </c>
      <c r="C1967" s="2" t="s">
        <v>6075</v>
      </c>
      <c r="D1967" s="21">
        <v>5000</v>
      </c>
      <c r="E1967" s="4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7">
        <f t="shared" si="180"/>
        <v>262.27999999999997</v>
      </c>
      <c r="P1967" s="5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48" x14ac:dyDescent="0.2">
      <c r="A1968">
        <v>1966</v>
      </c>
      <c r="B1968" s="2" t="s">
        <v>1967</v>
      </c>
      <c r="C1968" s="2" t="s">
        <v>6076</v>
      </c>
      <c r="D1968" s="21">
        <v>100000</v>
      </c>
      <c r="E1968" s="4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7">
        <f t="shared" si="180"/>
        <v>206.74309000000002</v>
      </c>
      <c r="P1968" s="5">
        <f t="shared" si="181"/>
        <v>136</v>
      </c>
      <c r="Q1968" t="str">
        <f t="shared" si="182"/>
        <v>technology</v>
      </c>
      <c r="R1968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48" x14ac:dyDescent="0.2">
      <c r="A1969">
        <v>1967</v>
      </c>
      <c r="B1969" s="2" t="s">
        <v>1968</v>
      </c>
      <c r="C1969" s="2" t="s">
        <v>6077</v>
      </c>
      <c r="D1969" s="21">
        <v>20000</v>
      </c>
      <c r="E1969" s="4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7">
        <f t="shared" si="180"/>
        <v>370.13</v>
      </c>
      <c r="P1969" s="5">
        <f t="shared" si="181"/>
        <v>182</v>
      </c>
      <c r="Q1969" t="str">
        <f t="shared" si="182"/>
        <v>technology</v>
      </c>
      <c r="R1969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32" x14ac:dyDescent="0.2">
      <c r="A1970">
        <v>1968</v>
      </c>
      <c r="B1970" s="2" t="s">
        <v>1969</v>
      </c>
      <c r="C1970" s="2" t="s">
        <v>6078</v>
      </c>
      <c r="D1970" s="21">
        <v>50000</v>
      </c>
      <c r="E1970" s="4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7">
        <f t="shared" si="180"/>
        <v>284.96600000000001</v>
      </c>
      <c r="P1970" s="5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48" x14ac:dyDescent="0.2">
      <c r="A1971">
        <v>1969</v>
      </c>
      <c r="B1971" s="2" t="s">
        <v>1970</v>
      </c>
      <c r="C1971" s="2" t="s">
        <v>6079</v>
      </c>
      <c r="D1971" s="21">
        <v>20000</v>
      </c>
      <c r="E1971" s="4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7">
        <f t="shared" si="180"/>
        <v>579.08000000000004</v>
      </c>
      <c r="P1971" s="5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48" x14ac:dyDescent="0.2">
      <c r="A1972">
        <v>1970</v>
      </c>
      <c r="B1972" s="2" t="s">
        <v>1971</v>
      </c>
      <c r="C1972" s="2" t="s">
        <v>6080</v>
      </c>
      <c r="D1972" s="21">
        <v>5000</v>
      </c>
      <c r="E1972" s="4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7">
        <f t="shared" si="180"/>
        <v>1131.8</v>
      </c>
      <c r="P1972" s="5">
        <f t="shared" si="181"/>
        <v>80</v>
      </c>
      <c r="Q1972" t="str">
        <f t="shared" si="182"/>
        <v>technology</v>
      </c>
      <c r="R1972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48" x14ac:dyDescent="0.2">
      <c r="A1973">
        <v>1971</v>
      </c>
      <c r="B1973" s="2" t="s">
        <v>1972</v>
      </c>
      <c r="C1973" s="2" t="s">
        <v>6081</v>
      </c>
      <c r="D1973" s="21">
        <v>400000</v>
      </c>
      <c r="E1973" s="4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7">
        <f t="shared" si="180"/>
        <v>263.02771750000005</v>
      </c>
      <c r="P1973" s="5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48" x14ac:dyDescent="0.2">
      <c r="A1974">
        <v>1972</v>
      </c>
      <c r="B1974" s="2" t="s">
        <v>1973</v>
      </c>
      <c r="C1974" s="2" t="s">
        <v>6082</v>
      </c>
      <c r="D1974" s="21">
        <v>2500</v>
      </c>
      <c r="E1974" s="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7">
        <f t="shared" si="180"/>
        <v>674.48</v>
      </c>
      <c r="P1974" s="5">
        <f t="shared" si="181"/>
        <v>70</v>
      </c>
      <c r="Q1974" t="str">
        <f t="shared" si="182"/>
        <v>technology</v>
      </c>
      <c r="R1974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48" x14ac:dyDescent="0.2">
      <c r="A1975">
        <v>1973</v>
      </c>
      <c r="B1975" s="2" t="s">
        <v>1974</v>
      </c>
      <c r="C1975" s="2" t="s">
        <v>6083</v>
      </c>
      <c r="D1975" s="21">
        <v>198000</v>
      </c>
      <c r="E1975" s="4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7">
        <f t="shared" si="180"/>
        <v>256.83081313131316</v>
      </c>
      <c r="P1975" s="5">
        <f t="shared" si="181"/>
        <v>247</v>
      </c>
      <c r="Q1975" t="str">
        <f t="shared" si="182"/>
        <v>technology</v>
      </c>
      <c r="R1975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48" x14ac:dyDescent="0.2">
      <c r="A1976">
        <v>1974</v>
      </c>
      <c r="B1976" s="2" t="s">
        <v>1975</v>
      </c>
      <c r="C1976" s="2" t="s">
        <v>6084</v>
      </c>
      <c r="D1976" s="21">
        <v>20000</v>
      </c>
      <c r="E1976" s="4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7">
        <f t="shared" si="180"/>
        <v>375.49599999999998</v>
      </c>
      <c r="P1976" s="5">
        <f t="shared" si="181"/>
        <v>186</v>
      </c>
      <c r="Q1976" t="str">
        <f t="shared" si="182"/>
        <v>technology</v>
      </c>
      <c r="R1976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32" x14ac:dyDescent="0.2">
      <c r="A1977">
        <v>1975</v>
      </c>
      <c r="B1977" s="2" t="s">
        <v>1976</v>
      </c>
      <c r="C1977" s="2" t="s">
        <v>6085</v>
      </c>
      <c r="D1977" s="21">
        <v>16000</v>
      </c>
      <c r="E1977" s="4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7">
        <f t="shared" si="180"/>
        <v>208.70837499999996</v>
      </c>
      <c r="P1977" s="5">
        <f t="shared" si="181"/>
        <v>131</v>
      </c>
      <c r="Q1977" t="str">
        <f t="shared" si="182"/>
        <v>technology</v>
      </c>
      <c r="R1977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32" x14ac:dyDescent="0.2">
      <c r="A1978">
        <v>1976</v>
      </c>
      <c r="B1978" s="2" t="s">
        <v>1977</v>
      </c>
      <c r="C1978" s="2" t="s">
        <v>6086</v>
      </c>
      <c r="D1978" s="21">
        <v>4000</v>
      </c>
      <c r="E1978" s="4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7">
        <f t="shared" si="180"/>
        <v>346.6</v>
      </c>
      <c r="P1978" s="5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48" x14ac:dyDescent="0.2">
      <c r="A1979">
        <v>1977</v>
      </c>
      <c r="B1979" s="2" t="s">
        <v>1978</v>
      </c>
      <c r="C1979" s="2" t="s">
        <v>6087</v>
      </c>
      <c r="D1979" s="21">
        <v>50000</v>
      </c>
      <c r="E1979" s="4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7">
        <f t="shared" si="180"/>
        <v>402.33</v>
      </c>
      <c r="P1979" s="5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48" x14ac:dyDescent="0.2">
      <c r="A1980">
        <v>1978</v>
      </c>
      <c r="B1980" s="2" t="s">
        <v>1979</v>
      </c>
      <c r="C1980" s="2" t="s">
        <v>6088</v>
      </c>
      <c r="D1980" s="21">
        <v>50000</v>
      </c>
      <c r="E1980" s="4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7">
        <f t="shared" si="180"/>
        <v>1026.8451399999999</v>
      </c>
      <c r="P1980" s="5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32" x14ac:dyDescent="0.2">
      <c r="A1981">
        <v>1979</v>
      </c>
      <c r="B1981" s="2" t="s">
        <v>1980</v>
      </c>
      <c r="C1981" s="2" t="s">
        <v>6089</v>
      </c>
      <c r="D1981" s="21">
        <v>200000</v>
      </c>
      <c r="E1981" s="4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7">
        <f t="shared" si="180"/>
        <v>114.901155</v>
      </c>
      <c r="P1981" s="5">
        <f t="shared" si="181"/>
        <v>282</v>
      </c>
      <c r="Q1981" t="str">
        <f t="shared" si="182"/>
        <v>technology</v>
      </c>
      <c r="R1981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32" x14ac:dyDescent="0.2">
      <c r="A1982">
        <v>1980</v>
      </c>
      <c r="B1982" s="2" t="s">
        <v>1981</v>
      </c>
      <c r="C1982" s="2" t="s">
        <v>6090</v>
      </c>
      <c r="D1982" s="21">
        <v>50000</v>
      </c>
      <c r="E1982" s="4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7">
        <f t="shared" si="180"/>
        <v>354.82402000000002</v>
      </c>
      <c r="P1982" s="5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48" x14ac:dyDescent="0.2">
      <c r="A1983">
        <v>1981</v>
      </c>
      <c r="B1983" s="2" t="s">
        <v>1982</v>
      </c>
      <c r="C1983" s="2" t="s">
        <v>6091</v>
      </c>
      <c r="D1983" s="21">
        <v>7500</v>
      </c>
      <c r="E1983" s="4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7">
        <f t="shared" si="180"/>
        <v>5.08</v>
      </c>
      <c r="P1983" s="5">
        <f t="shared" si="181"/>
        <v>31</v>
      </c>
      <c r="Q1983" t="str">
        <f t="shared" si="182"/>
        <v>photography</v>
      </c>
      <c r="R1983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48" x14ac:dyDescent="0.2">
      <c r="A1984">
        <v>1982</v>
      </c>
      <c r="B1984" s="2" t="s">
        <v>1983</v>
      </c>
      <c r="C1984" s="2" t="s">
        <v>6092</v>
      </c>
      <c r="D1984" s="21">
        <v>180000</v>
      </c>
      <c r="E1984" s="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7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48" x14ac:dyDescent="0.2">
      <c r="A1985">
        <v>1983</v>
      </c>
      <c r="B1985" s="2" t="s">
        <v>1984</v>
      </c>
      <c r="C1985" s="2" t="s">
        <v>6093</v>
      </c>
      <c r="D1985" s="21">
        <v>33000</v>
      </c>
      <c r="E1985" s="4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7">
        <f t="shared" si="180"/>
        <v>4.3</v>
      </c>
      <c r="P1985" s="5">
        <f t="shared" si="181"/>
        <v>88</v>
      </c>
      <c r="Q1985" t="str">
        <f t="shared" si="182"/>
        <v>photography</v>
      </c>
      <c r="R1985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64" x14ac:dyDescent="0.2">
      <c r="A1986">
        <v>1984</v>
      </c>
      <c r="B1986" s="2" t="s">
        <v>1985</v>
      </c>
      <c r="C1986" s="2" t="s">
        <v>6094</v>
      </c>
      <c r="D1986" s="21">
        <v>15000</v>
      </c>
      <c r="E1986" s="4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7">
        <f t="shared" si="180"/>
        <v>21.146666666666665</v>
      </c>
      <c r="P1986" s="5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48" x14ac:dyDescent="0.2">
      <c r="A1987">
        <v>1985</v>
      </c>
      <c r="B1987" s="2" t="s">
        <v>1986</v>
      </c>
      <c r="C1987" s="2" t="s">
        <v>6095</v>
      </c>
      <c r="D1987" s="21">
        <v>1600</v>
      </c>
      <c r="E1987" s="4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7">
        <f t="shared" ref="O1987:O2050" si="186">(E1987/D1987)*100</f>
        <v>3.1875</v>
      </c>
      <c r="P1987" s="5">
        <f t="shared" ref="P1987:P2050" si="187">IF(E1987, QUOTIENT(E1987,L1987),0)</f>
        <v>12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RIGHT(N1987,LEN(N1987)-FIND("/",N1987,1))</f>
        <v>people</v>
      </c>
      <c r="S1987" s="15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2" t="s">
        <v>1987</v>
      </c>
      <c r="C1988" s="2" t="s">
        <v>6096</v>
      </c>
      <c r="D1988" s="21">
        <v>2000</v>
      </c>
      <c r="E1988" s="4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7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32" x14ac:dyDescent="0.2">
      <c r="A1989">
        <v>1987</v>
      </c>
      <c r="B1989" s="2" t="s">
        <v>1988</v>
      </c>
      <c r="C1989" s="2" t="s">
        <v>6097</v>
      </c>
      <c r="D1989" s="21">
        <v>5500</v>
      </c>
      <c r="E1989" s="4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7">
        <f t="shared" si="186"/>
        <v>42.472727272727276</v>
      </c>
      <c r="P1989" s="5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ht="16" x14ac:dyDescent="0.2">
      <c r="A1990">
        <v>1988</v>
      </c>
      <c r="B1990" s="2" t="s">
        <v>1989</v>
      </c>
      <c r="C1990" s="2" t="s">
        <v>6098</v>
      </c>
      <c r="D1990" s="21">
        <v>6000</v>
      </c>
      <c r="E1990" s="4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7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48" x14ac:dyDescent="0.2">
      <c r="A1991">
        <v>1989</v>
      </c>
      <c r="B1991" s="2" t="s">
        <v>1990</v>
      </c>
      <c r="C1991" s="2" t="s">
        <v>6099</v>
      </c>
      <c r="D1991" s="21">
        <v>5000</v>
      </c>
      <c r="E1991" s="4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7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48" x14ac:dyDescent="0.2">
      <c r="A1992">
        <v>1990</v>
      </c>
      <c r="B1992" s="2" t="s">
        <v>1991</v>
      </c>
      <c r="C1992" s="2" t="s">
        <v>6100</v>
      </c>
      <c r="D1992" s="21">
        <v>3000</v>
      </c>
      <c r="E1992" s="4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7">
        <f t="shared" si="186"/>
        <v>16.966666666666665</v>
      </c>
      <c r="P1992" s="5">
        <f t="shared" si="187"/>
        <v>101</v>
      </c>
      <c r="Q1992" t="str">
        <f t="shared" si="188"/>
        <v>photography</v>
      </c>
      <c r="R1992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32" x14ac:dyDescent="0.2">
      <c r="A1993">
        <v>1991</v>
      </c>
      <c r="B1993" s="2" t="s">
        <v>1992</v>
      </c>
      <c r="C1993" s="2" t="s">
        <v>6101</v>
      </c>
      <c r="D1993" s="21">
        <v>2000</v>
      </c>
      <c r="E1993" s="4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7">
        <f t="shared" si="186"/>
        <v>7.0000000000000009</v>
      </c>
      <c r="P1993" s="5">
        <f t="shared" si="187"/>
        <v>46</v>
      </c>
      <c r="Q1993" t="str">
        <f t="shared" si="188"/>
        <v>photography</v>
      </c>
      <c r="R1993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32" x14ac:dyDescent="0.2">
      <c r="A1994">
        <v>1992</v>
      </c>
      <c r="B1994" s="2" t="s">
        <v>1993</v>
      </c>
      <c r="C1994" s="2" t="s">
        <v>6102</v>
      </c>
      <c r="D1994" s="21">
        <v>1500</v>
      </c>
      <c r="E1994" s="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7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48" x14ac:dyDescent="0.2">
      <c r="A1995">
        <v>1993</v>
      </c>
      <c r="B1995" s="2" t="s">
        <v>1994</v>
      </c>
      <c r="C1995" s="2" t="s">
        <v>6103</v>
      </c>
      <c r="D1995" s="21">
        <v>2000</v>
      </c>
      <c r="E1995" s="4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7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48" x14ac:dyDescent="0.2">
      <c r="A1996">
        <v>1994</v>
      </c>
      <c r="B1996" s="2" t="s">
        <v>1995</v>
      </c>
      <c r="C1996" s="2" t="s">
        <v>6104</v>
      </c>
      <c r="D1996" s="21">
        <v>3200</v>
      </c>
      <c r="E1996" s="4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7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48" x14ac:dyDescent="0.2">
      <c r="A1997">
        <v>1995</v>
      </c>
      <c r="B1997" s="2" t="s">
        <v>1996</v>
      </c>
      <c r="C1997" s="2" t="s">
        <v>6105</v>
      </c>
      <c r="D1997" s="21">
        <v>1000</v>
      </c>
      <c r="E1997" s="4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7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48" x14ac:dyDescent="0.2">
      <c r="A1998">
        <v>1996</v>
      </c>
      <c r="B1998" s="2" t="s">
        <v>1997</v>
      </c>
      <c r="C1998" s="2" t="s">
        <v>6106</v>
      </c>
      <c r="D1998" s="21">
        <v>133800</v>
      </c>
      <c r="E1998" s="4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7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48" x14ac:dyDescent="0.2">
      <c r="A1999">
        <v>1997</v>
      </c>
      <c r="B1999" s="2" t="s">
        <v>1998</v>
      </c>
      <c r="C1999" s="2" t="s">
        <v>6107</v>
      </c>
      <c r="D1999" s="21">
        <v>6500</v>
      </c>
      <c r="E1999" s="4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7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48" x14ac:dyDescent="0.2">
      <c r="A2000">
        <v>1998</v>
      </c>
      <c r="B2000" s="2" t="s">
        <v>1999</v>
      </c>
      <c r="C2000" s="2" t="s">
        <v>6108</v>
      </c>
      <c r="D2000" s="21">
        <v>2500</v>
      </c>
      <c r="E2000" s="4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7">
        <f t="shared" si="186"/>
        <v>26.200000000000003</v>
      </c>
      <c r="P2000" s="5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48" x14ac:dyDescent="0.2">
      <c r="A2001">
        <v>1999</v>
      </c>
      <c r="B2001" s="2" t="s">
        <v>2000</v>
      </c>
      <c r="C2001" s="2" t="s">
        <v>6109</v>
      </c>
      <c r="D2001" s="21">
        <v>31000</v>
      </c>
      <c r="E2001" s="4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7">
        <f t="shared" si="186"/>
        <v>0.76129032258064511</v>
      </c>
      <c r="P2001" s="5">
        <f t="shared" si="187"/>
        <v>33</v>
      </c>
      <c r="Q2001" t="str">
        <f t="shared" si="188"/>
        <v>photography</v>
      </c>
      <c r="R2001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48" x14ac:dyDescent="0.2">
      <c r="A2002">
        <v>2000</v>
      </c>
      <c r="B2002" s="2" t="s">
        <v>2001</v>
      </c>
      <c r="C2002" s="2" t="s">
        <v>6110</v>
      </c>
      <c r="D2002" s="21">
        <v>5000</v>
      </c>
      <c r="E2002" s="4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7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32" x14ac:dyDescent="0.2">
      <c r="A2003">
        <v>2001</v>
      </c>
      <c r="B2003" s="2" t="s">
        <v>2002</v>
      </c>
      <c r="C2003" s="2" t="s">
        <v>6111</v>
      </c>
      <c r="D2003" s="21">
        <v>55000</v>
      </c>
      <c r="E2003" s="4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7">
        <f t="shared" si="186"/>
        <v>382.12909090909091</v>
      </c>
      <c r="P2003" s="5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48" x14ac:dyDescent="0.2">
      <c r="A2004">
        <v>2002</v>
      </c>
      <c r="B2004" s="2" t="s">
        <v>2003</v>
      </c>
      <c r="C2004" s="2" t="s">
        <v>6112</v>
      </c>
      <c r="D2004" s="21">
        <v>50000</v>
      </c>
      <c r="E2004" s="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7">
        <f t="shared" si="186"/>
        <v>216.79422000000002</v>
      </c>
      <c r="P2004" s="5">
        <f t="shared" si="187"/>
        <v>78</v>
      </c>
      <c r="Q2004" t="str">
        <f t="shared" si="188"/>
        <v>technology</v>
      </c>
      <c r="R2004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64" x14ac:dyDescent="0.2">
      <c r="A2005">
        <v>2003</v>
      </c>
      <c r="B2005" s="2" t="s">
        <v>2004</v>
      </c>
      <c r="C2005" s="2" t="s">
        <v>6113</v>
      </c>
      <c r="D2005" s="21">
        <v>500</v>
      </c>
      <c r="E2005" s="4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7">
        <f t="shared" si="186"/>
        <v>312</v>
      </c>
      <c r="P2005" s="5">
        <f t="shared" si="187"/>
        <v>91</v>
      </c>
      <c r="Q2005" t="str">
        <f t="shared" si="188"/>
        <v>technology</v>
      </c>
      <c r="R2005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48" x14ac:dyDescent="0.2">
      <c r="A2006">
        <v>2004</v>
      </c>
      <c r="B2006" s="2" t="s">
        <v>2005</v>
      </c>
      <c r="C2006" s="2" t="s">
        <v>6114</v>
      </c>
      <c r="D2006" s="21">
        <v>50000</v>
      </c>
      <c r="E2006" s="4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7">
        <f t="shared" si="186"/>
        <v>234.42048</v>
      </c>
      <c r="P2006" s="5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48" x14ac:dyDescent="0.2">
      <c r="A2007">
        <v>2005</v>
      </c>
      <c r="B2007" s="2" t="s">
        <v>2006</v>
      </c>
      <c r="C2007" s="2" t="s">
        <v>6115</v>
      </c>
      <c r="D2007" s="21">
        <v>30000</v>
      </c>
      <c r="E2007" s="4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7">
        <f t="shared" si="186"/>
        <v>123.68010000000001</v>
      </c>
      <c r="P2007" s="5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48" x14ac:dyDescent="0.2">
      <c r="A2008">
        <v>2006</v>
      </c>
      <c r="B2008" s="2" t="s">
        <v>2007</v>
      </c>
      <c r="C2008" s="2" t="s">
        <v>6116</v>
      </c>
      <c r="D2008" s="21">
        <v>50000</v>
      </c>
      <c r="E2008" s="4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7">
        <f t="shared" si="186"/>
        <v>247.84</v>
      </c>
      <c r="P2008" s="5">
        <f t="shared" si="187"/>
        <v>408</v>
      </c>
      <c r="Q2008" t="str">
        <f t="shared" si="188"/>
        <v>technology</v>
      </c>
      <c r="R2008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48" x14ac:dyDescent="0.2">
      <c r="A2009">
        <v>2007</v>
      </c>
      <c r="B2009" s="2" t="s">
        <v>2008</v>
      </c>
      <c r="C2009" s="2" t="s">
        <v>6117</v>
      </c>
      <c r="D2009" s="21">
        <v>10000</v>
      </c>
      <c r="E2009" s="4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7">
        <f t="shared" si="186"/>
        <v>115.7092</v>
      </c>
      <c r="P2009" s="5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48" x14ac:dyDescent="0.2">
      <c r="A2010">
        <v>2008</v>
      </c>
      <c r="B2010" s="2" t="s">
        <v>2009</v>
      </c>
      <c r="C2010" s="2" t="s">
        <v>6118</v>
      </c>
      <c r="D2010" s="21">
        <v>1570.79</v>
      </c>
      <c r="E2010" s="4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7">
        <f t="shared" si="186"/>
        <v>117.07484768810599</v>
      </c>
      <c r="P2010" s="5">
        <f t="shared" si="187"/>
        <v>44</v>
      </c>
      <c r="Q2010" t="str">
        <f t="shared" si="188"/>
        <v>technology</v>
      </c>
      <c r="R2010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48" x14ac:dyDescent="0.2">
      <c r="A2011">
        <v>2009</v>
      </c>
      <c r="B2011" s="2" t="s">
        <v>2010</v>
      </c>
      <c r="C2011" s="2" t="s">
        <v>6119</v>
      </c>
      <c r="D2011" s="21">
        <v>50000</v>
      </c>
      <c r="E2011" s="4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7">
        <f t="shared" si="186"/>
        <v>305.15800000000002</v>
      </c>
      <c r="P2011" s="5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32" x14ac:dyDescent="0.2">
      <c r="A2012">
        <v>2010</v>
      </c>
      <c r="B2012" s="2" t="s">
        <v>2011</v>
      </c>
      <c r="C2012" s="2" t="s">
        <v>6120</v>
      </c>
      <c r="D2012" s="21">
        <v>30000</v>
      </c>
      <c r="E2012" s="4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7">
        <f t="shared" si="186"/>
        <v>320.05299999999994</v>
      </c>
      <c r="P2012" s="5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48" x14ac:dyDescent="0.2">
      <c r="A2013">
        <v>2011</v>
      </c>
      <c r="B2013" s="2" t="s">
        <v>2012</v>
      </c>
      <c r="C2013" s="2" t="s">
        <v>6121</v>
      </c>
      <c r="D2013" s="21">
        <v>50000</v>
      </c>
      <c r="E2013" s="4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7">
        <f t="shared" si="186"/>
        <v>819.56399999999996</v>
      </c>
      <c r="P2013" s="5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48" x14ac:dyDescent="0.2">
      <c r="A2014">
        <v>2012</v>
      </c>
      <c r="B2014" s="2" t="s">
        <v>2013</v>
      </c>
      <c r="C2014" s="2" t="s">
        <v>6122</v>
      </c>
      <c r="D2014" s="21">
        <v>5000</v>
      </c>
      <c r="E2014" s="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7">
        <f t="shared" si="186"/>
        <v>234.90000000000003</v>
      </c>
      <c r="P2014" s="5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48" x14ac:dyDescent="0.2">
      <c r="A2015">
        <v>2013</v>
      </c>
      <c r="B2015" s="2" t="s">
        <v>2014</v>
      </c>
      <c r="C2015" s="2" t="s">
        <v>6123</v>
      </c>
      <c r="D2015" s="21">
        <v>160000</v>
      </c>
      <c r="E2015" s="4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7">
        <f t="shared" si="186"/>
        <v>494.91374999999999</v>
      </c>
      <c r="P2015" s="5">
        <f t="shared" si="187"/>
        <v>173</v>
      </c>
      <c r="Q2015" t="str">
        <f t="shared" si="188"/>
        <v>technology</v>
      </c>
      <c r="R2015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48" x14ac:dyDescent="0.2">
      <c r="A2016">
        <v>2014</v>
      </c>
      <c r="B2016" s="2" t="s">
        <v>2015</v>
      </c>
      <c r="C2016" s="2" t="s">
        <v>6124</v>
      </c>
      <c r="D2016" s="21">
        <v>30000</v>
      </c>
      <c r="E2016" s="4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7">
        <f t="shared" si="186"/>
        <v>7813.7822333333334</v>
      </c>
      <c r="P2016" s="5">
        <f t="shared" si="187"/>
        <v>88</v>
      </c>
      <c r="Q2016" t="str">
        <f t="shared" si="188"/>
        <v>technology</v>
      </c>
      <c r="R2016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48" x14ac:dyDescent="0.2">
      <c r="A2017">
        <v>2015</v>
      </c>
      <c r="B2017" s="2" t="s">
        <v>2016</v>
      </c>
      <c r="C2017" s="2" t="s">
        <v>6125</v>
      </c>
      <c r="D2017" s="21">
        <v>7200</v>
      </c>
      <c r="E2017" s="4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7">
        <f t="shared" si="186"/>
        <v>113.00013888888888</v>
      </c>
      <c r="P2017" s="5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32" x14ac:dyDescent="0.2">
      <c r="A2018">
        <v>2016</v>
      </c>
      <c r="B2018" s="2" t="s">
        <v>2017</v>
      </c>
      <c r="C2018" s="2" t="s">
        <v>6126</v>
      </c>
      <c r="D2018" s="21">
        <v>10000</v>
      </c>
      <c r="E2018" s="4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7">
        <f t="shared" si="186"/>
        <v>921.54219999999998</v>
      </c>
      <c r="P2018" s="5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48" x14ac:dyDescent="0.2">
      <c r="A2019">
        <v>2017</v>
      </c>
      <c r="B2019" s="2" t="s">
        <v>2018</v>
      </c>
      <c r="C2019" s="2" t="s">
        <v>6127</v>
      </c>
      <c r="D2019" s="21">
        <v>25000</v>
      </c>
      <c r="E2019" s="4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7">
        <f t="shared" si="186"/>
        <v>125.10239999999999</v>
      </c>
      <c r="P2019" s="5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48" x14ac:dyDescent="0.2">
      <c r="A2020">
        <v>2018</v>
      </c>
      <c r="B2020" s="2" t="s">
        <v>2019</v>
      </c>
      <c r="C2020" s="2" t="s">
        <v>6128</v>
      </c>
      <c r="D2020" s="21">
        <v>65000</v>
      </c>
      <c r="E2020" s="4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7">
        <f t="shared" si="186"/>
        <v>102.24343076923077</v>
      </c>
      <c r="P2020" s="5">
        <f t="shared" si="187"/>
        <v>147</v>
      </c>
      <c r="Q2020" t="str">
        <f t="shared" si="188"/>
        <v>technology</v>
      </c>
      <c r="R2020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48" x14ac:dyDescent="0.2">
      <c r="A2021">
        <v>2019</v>
      </c>
      <c r="B2021" s="2" t="s">
        <v>2020</v>
      </c>
      <c r="C2021" s="2" t="s">
        <v>6129</v>
      </c>
      <c r="D2021" s="21">
        <v>40000</v>
      </c>
      <c r="E2021" s="4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7">
        <f t="shared" si="186"/>
        <v>484.90975000000003</v>
      </c>
      <c r="P2021" s="5">
        <f t="shared" si="187"/>
        <v>108</v>
      </c>
      <c r="Q2021" t="str">
        <f t="shared" si="188"/>
        <v>technology</v>
      </c>
      <c r="R2021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48" x14ac:dyDescent="0.2">
      <c r="A2022">
        <v>2020</v>
      </c>
      <c r="B2022" s="2" t="s">
        <v>2021</v>
      </c>
      <c r="C2022" s="2" t="s">
        <v>6130</v>
      </c>
      <c r="D2022" s="21">
        <v>1500</v>
      </c>
      <c r="E2022" s="4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7">
        <f t="shared" si="186"/>
        <v>192.33333333333334</v>
      </c>
      <c r="P2022" s="5">
        <f t="shared" si="187"/>
        <v>23</v>
      </c>
      <c r="Q2022" t="str">
        <f t="shared" si="188"/>
        <v>technology</v>
      </c>
      <c r="R2022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48" x14ac:dyDescent="0.2">
      <c r="A2023">
        <v>2021</v>
      </c>
      <c r="B2023" s="2" t="s">
        <v>2022</v>
      </c>
      <c r="C2023" s="2" t="s">
        <v>6131</v>
      </c>
      <c r="D2023" s="21">
        <v>5000</v>
      </c>
      <c r="E2023" s="4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7">
        <f t="shared" si="186"/>
        <v>281.10000000000002</v>
      </c>
      <c r="P2023" s="5">
        <f t="shared" si="187"/>
        <v>147</v>
      </c>
      <c r="Q2023" t="str">
        <f t="shared" si="188"/>
        <v>technology</v>
      </c>
      <c r="R2023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48" x14ac:dyDescent="0.2">
      <c r="A2024">
        <v>2022</v>
      </c>
      <c r="B2024" s="2" t="s">
        <v>2023</v>
      </c>
      <c r="C2024" s="2" t="s">
        <v>6132</v>
      </c>
      <c r="D2024" s="21">
        <v>100000</v>
      </c>
      <c r="E2024" s="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7">
        <f t="shared" si="186"/>
        <v>125.13700000000001</v>
      </c>
      <c r="P2024" s="5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48" x14ac:dyDescent="0.2">
      <c r="A2025">
        <v>2023</v>
      </c>
      <c r="B2025" s="2" t="s">
        <v>2024</v>
      </c>
      <c r="C2025" s="2" t="s">
        <v>6133</v>
      </c>
      <c r="D2025" s="21">
        <v>100000</v>
      </c>
      <c r="E2025" s="4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7">
        <f t="shared" si="186"/>
        <v>161.459</v>
      </c>
      <c r="P2025" s="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48" x14ac:dyDescent="0.2">
      <c r="A2026">
        <v>2024</v>
      </c>
      <c r="B2026" s="2" t="s">
        <v>2025</v>
      </c>
      <c r="C2026" s="2" t="s">
        <v>6134</v>
      </c>
      <c r="D2026" s="21">
        <v>4000</v>
      </c>
      <c r="E2026" s="4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7">
        <f t="shared" si="186"/>
        <v>585.35</v>
      </c>
      <c r="P2026" s="5">
        <f t="shared" si="187"/>
        <v>222</v>
      </c>
      <c r="Q2026" t="str">
        <f t="shared" si="188"/>
        <v>technology</v>
      </c>
      <c r="R2026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48" x14ac:dyDescent="0.2">
      <c r="A2027">
        <v>2025</v>
      </c>
      <c r="B2027" s="2" t="s">
        <v>2026</v>
      </c>
      <c r="C2027" s="2" t="s">
        <v>6135</v>
      </c>
      <c r="D2027" s="21">
        <v>80000</v>
      </c>
      <c r="E2027" s="4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7">
        <f t="shared" si="186"/>
        <v>201.14999999999998</v>
      </c>
      <c r="P2027" s="5">
        <f t="shared" si="187"/>
        <v>220</v>
      </c>
      <c r="Q2027" t="str">
        <f t="shared" si="188"/>
        <v>technology</v>
      </c>
      <c r="R2027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32" x14ac:dyDescent="0.2">
      <c r="A2028">
        <v>2026</v>
      </c>
      <c r="B2028" s="2" t="s">
        <v>2027</v>
      </c>
      <c r="C2028" s="2" t="s">
        <v>6136</v>
      </c>
      <c r="D2028" s="21">
        <v>25000</v>
      </c>
      <c r="E2028" s="4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7">
        <f t="shared" si="186"/>
        <v>133.48307999999997</v>
      </c>
      <c r="P2028" s="5">
        <f t="shared" si="187"/>
        <v>73</v>
      </c>
      <c r="Q2028" t="str">
        <f t="shared" si="188"/>
        <v>technology</v>
      </c>
      <c r="R2028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48" x14ac:dyDescent="0.2">
      <c r="A2029">
        <v>2027</v>
      </c>
      <c r="B2029" s="2" t="s">
        <v>2028</v>
      </c>
      <c r="C2029" s="2" t="s">
        <v>6137</v>
      </c>
      <c r="D2029" s="21">
        <v>100000</v>
      </c>
      <c r="E2029" s="4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7">
        <f t="shared" si="186"/>
        <v>120.24900000000001</v>
      </c>
      <c r="P2029" s="5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32" x14ac:dyDescent="0.2">
      <c r="A2030">
        <v>2028</v>
      </c>
      <c r="B2030" s="2" t="s">
        <v>2029</v>
      </c>
      <c r="C2030" s="2" t="s">
        <v>6138</v>
      </c>
      <c r="D2030" s="21">
        <v>3000</v>
      </c>
      <c r="E2030" s="4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7">
        <f t="shared" si="186"/>
        <v>126.16666666666667</v>
      </c>
      <c r="P2030" s="5">
        <f t="shared" si="187"/>
        <v>47</v>
      </c>
      <c r="Q2030" t="str">
        <f t="shared" si="188"/>
        <v>technology</v>
      </c>
      <c r="R2030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32" x14ac:dyDescent="0.2">
      <c r="A2031">
        <v>2029</v>
      </c>
      <c r="B2031" s="2" t="s">
        <v>2030</v>
      </c>
      <c r="C2031" s="2" t="s">
        <v>6139</v>
      </c>
      <c r="D2031" s="21">
        <v>2500</v>
      </c>
      <c r="E2031" s="4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7">
        <f t="shared" si="186"/>
        <v>361.2</v>
      </c>
      <c r="P2031" s="5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48" x14ac:dyDescent="0.2">
      <c r="A2032">
        <v>2030</v>
      </c>
      <c r="B2032" s="2" t="s">
        <v>2031</v>
      </c>
      <c r="C2032" s="2" t="s">
        <v>6140</v>
      </c>
      <c r="D2032" s="21">
        <v>32768</v>
      </c>
      <c r="E2032" s="4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7">
        <f t="shared" si="186"/>
        <v>226.239013671875</v>
      </c>
      <c r="P2032" s="5">
        <f t="shared" si="187"/>
        <v>118</v>
      </c>
      <c r="Q2032" t="str">
        <f t="shared" si="188"/>
        <v>technology</v>
      </c>
      <c r="R2032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32" x14ac:dyDescent="0.2">
      <c r="A2033">
        <v>2031</v>
      </c>
      <c r="B2033" s="2" t="s">
        <v>2032</v>
      </c>
      <c r="C2033" s="2" t="s">
        <v>6141</v>
      </c>
      <c r="D2033" s="21">
        <v>50000</v>
      </c>
      <c r="E2033" s="4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7">
        <f t="shared" si="186"/>
        <v>120.35</v>
      </c>
      <c r="P2033" s="5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48" x14ac:dyDescent="0.2">
      <c r="A2034">
        <v>2032</v>
      </c>
      <c r="B2034" s="2" t="s">
        <v>2033</v>
      </c>
      <c r="C2034" s="2" t="s">
        <v>6142</v>
      </c>
      <c r="D2034" s="21">
        <v>25000</v>
      </c>
      <c r="E2034" s="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7">
        <f t="shared" si="186"/>
        <v>304.18799999999999</v>
      </c>
      <c r="P2034" s="5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48" x14ac:dyDescent="0.2">
      <c r="A2035">
        <v>2033</v>
      </c>
      <c r="B2035" s="2" t="s">
        <v>2034</v>
      </c>
      <c r="C2035" s="2" t="s">
        <v>6143</v>
      </c>
      <c r="D2035" s="21">
        <v>25000</v>
      </c>
      <c r="E2035" s="4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7">
        <f t="shared" si="186"/>
        <v>178.67599999999999</v>
      </c>
      <c r="P2035" s="5">
        <f t="shared" si="187"/>
        <v>282</v>
      </c>
      <c r="Q2035" t="str">
        <f t="shared" si="188"/>
        <v>technology</v>
      </c>
      <c r="R2035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48" x14ac:dyDescent="0.2">
      <c r="A2036">
        <v>2034</v>
      </c>
      <c r="B2036" s="2" t="s">
        <v>2035</v>
      </c>
      <c r="C2036" s="2" t="s">
        <v>6144</v>
      </c>
      <c r="D2036" s="21">
        <v>78000</v>
      </c>
      <c r="E2036" s="4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7">
        <f t="shared" si="186"/>
        <v>386.81998717948721</v>
      </c>
      <c r="P2036" s="5">
        <f t="shared" si="187"/>
        <v>593</v>
      </c>
      <c r="Q2036" t="str">
        <f t="shared" si="188"/>
        <v>technology</v>
      </c>
      <c r="R2036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48" x14ac:dyDescent="0.2">
      <c r="A2037">
        <v>2035</v>
      </c>
      <c r="B2037" s="2" t="s">
        <v>2036</v>
      </c>
      <c r="C2037" s="2" t="s">
        <v>6145</v>
      </c>
      <c r="D2037" s="21">
        <v>80000</v>
      </c>
      <c r="E2037" s="4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7">
        <f t="shared" si="186"/>
        <v>211.03642500000004</v>
      </c>
      <c r="P2037" s="5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48" x14ac:dyDescent="0.2">
      <c r="A2038">
        <v>2036</v>
      </c>
      <c r="B2038" s="2" t="s">
        <v>2037</v>
      </c>
      <c r="C2038" s="2" t="s">
        <v>6146</v>
      </c>
      <c r="D2038" s="21">
        <v>30000</v>
      </c>
      <c r="E2038" s="4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7">
        <f t="shared" si="186"/>
        <v>131.66833333333335</v>
      </c>
      <c r="P2038" s="5">
        <f t="shared" si="187"/>
        <v>46</v>
      </c>
      <c r="Q2038" t="str">
        <f t="shared" si="188"/>
        <v>technology</v>
      </c>
      <c r="R2038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48" x14ac:dyDescent="0.2">
      <c r="A2039">
        <v>2037</v>
      </c>
      <c r="B2039" s="2" t="s">
        <v>2038</v>
      </c>
      <c r="C2039" s="2" t="s">
        <v>6147</v>
      </c>
      <c r="D2039" s="21">
        <v>10000</v>
      </c>
      <c r="E2039" s="4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7">
        <f t="shared" si="186"/>
        <v>300.47639999999996</v>
      </c>
      <c r="P2039" s="5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48" x14ac:dyDescent="0.2">
      <c r="A2040">
        <v>2038</v>
      </c>
      <c r="B2040" s="2" t="s">
        <v>2039</v>
      </c>
      <c r="C2040" s="2" t="s">
        <v>6148</v>
      </c>
      <c r="D2040" s="21">
        <v>8000</v>
      </c>
      <c r="E2040" s="4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7">
        <f t="shared" si="186"/>
        <v>420.51249999999999</v>
      </c>
      <c r="P2040" s="5">
        <f t="shared" si="187"/>
        <v>164</v>
      </c>
      <c r="Q2040" t="str">
        <f t="shared" si="188"/>
        <v>technology</v>
      </c>
      <c r="R2040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32" x14ac:dyDescent="0.2">
      <c r="A2041">
        <v>2039</v>
      </c>
      <c r="B2041" s="2" t="s">
        <v>2040</v>
      </c>
      <c r="C2041" s="2" t="s">
        <v>6149</v>
      </c>
      <c r="D2041" s="21">
        <v>125000</v>
      </c>
      <c r="E2041" s="4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7">
        <f t="shared" si="186"/>
        <v>136.21680000000001</v>
      </c>
      <c r="P2041" s="5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32" x14ac:dyDescent="0.2">
      <c r="A2042">
        <v>2040</v>
      </c>
      <c r="B2042" s="2" t="s">
        <v>2041</v>
      </c>
      <c r="C2042" s="2" t="s">
        <v>6150</v>
      </c>
      <c r="D2042" s="21">
        <v>3000</v>
      </c>
      <c r="E2042" s="4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7">
        <f t="shared" si="186"/>
        <v>248.17133333333334</v>
      </c>
      <c r="P2042" s="5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48" x14ac:dyDescent="0.2">
      <c r="A2043">
        <v>2041</v>
      </c>
      <c r="B2043" s="2" t="s">
        <v>2042</v>
      </c>
      <c r="C2043" s="2" t="s">
        <v>6151</v>
      </c>
      <c r="D2043" s="21">
        <v>9500</v>
      </c>
      <c r="E2043" s="4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7">
        <f t="shared" si="186"/>
        <v>181.86315789473684</v>
      </c>
      <c r="P2043" s="5">
        <f t="shared" si="187"/>
        <v>143</v>
      </c>
      <c r="Q2043" t="str">
        <f t="shared" si="188"/>
        <v>technology</v>
      </c>
      <c r="R2043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48" x14ac:dyDescent="0.2">
      <c r="A2044">
        <v>2042</v>
      </c>
      <c r="B2044" s="2" t="s">
        <v>2043</v>
      </c>
      <c r="C2044" s="2" t="s">
        <v>6152</v>
      </c>
      <c r="D2044" s="21">
        <v>10000</v>
      </c>
      <c r="E2044" s="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7">
        <f t="shared" si="186"/>
        <v>123.53</v>
      </c>
      <c r="P2044" s="5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48" x14ac:dyDescent="0.2">
      <c r="A2045">
        <v>2043</v>
      </c>
      <c r="B2045" s="2" t="s">
        <v>2044</v>
      </c>
      <c r="C2045" s="2" t="s">
        <v>6153</v>
      </c>
      <c r="D2045" s="21">
        <v>1385</v>
      </c>
      <c r="E2045" s="4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7">
        <f t="shared" si="186"/>
        <v>506.20938628158842</v>
      </c>
      <c r="P2045" s="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48" x14ac:dyDescent="0.2">
      <c r="A2046">
        <v>2044</v>
      </c>
      <c r="B2046" s="2" t="s">
        <v>2045</v>
      </c>
      <c r="C2046" s="2" t="s">
        <v>6154</v>
      </c>
      <c r="D2046" s="21">
        <v>15000</v>
      </c>
      <c r="E2046" s="4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7">
        <f t="shared" si="186"/>
        <v>108.21333333333334</v>
      </c>
      <c r="P2046" s="5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48" x14ac:dyDescent="0.2">
      <c r="A2047">
        <v>2045</v>
      </c>
      <c r="B2047" s="2" t="s">
        <v>2046</v>
      </c>
      <c r="C2047" s="2" t="s">
        <v>6155</v>
      </c>
      <c r="D2047" s="21">
        <v>4900</v>
      </c>
      <c r="E2047" s="4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7">
        <f t="shared" si="186"/>
        <v>819.18387755102037</v>
      </c>
      <c r="P2047" s="5">
        <f t="shared" si="187"/>
        <v>152</v>
      </c>
      <c r="Q2047" t="str">
        <f t="shared" si="188"/>
        <v>technology</v>
      </c>
      <c r="R2047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48" x14ac:dyDescent="0.2">
      <c r="A2048">
        <v>2046</v>
      </c>
      <c r="B2048" s="2" t="s">
        <v>2047</v>
      </c>
      <c r="C2048" s="2" t="s">
        <v>6156</v>
      </c>
      <c r="D2048" s="21">
        <v>10000</v>
      </c>
      <c r="E2048" s="4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7">
        <f t="shared" si="186"/>
        <v>121.10000000000001</v>
      </c>
      <c r="P2048" s="5">
        <f t="shared" si="187"/>
        <v>55</v>
      </c>
      <c r="Q2048" t="str">
        <f t="shared" si="188"/>
        <v>technology</v>
      </c>
      <c r="R2048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48" x14ac:dyDescent="0.2">
      <c r="A2049">
        <v>2047</v>
      </c>
      <c r="B2049" s="2" t="s">
        <v>2048</v>
      </c>
      <c r="C2049" s="2" t="s">
        <v>6157</v>
      </c>
      <c r="D2049" s="21">
        <v>98000</v>
      </c>
      <c r="E2049" s="4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7">
        <f t="shared" si="186"/>
        <v>102.99897959183673</v>
      </c>
      <c r="P2049" s="5">
        <f t="shared" si="187"/>
        <v>227</v>
      </c>
      <c r="Q2049" t="str">
        <f t="shared" si="188"/>
        <v>technology</v>
      </c>
      <c r="R2049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48" x14ac:dyDescent="0.2">
      <c r="A2050">
        <v>2048</v>
      </c>
      <c r="B2050" s="2" t="s">
        <v>2049</v>
      </c>
      <c r="C2050" s="2" t="s">
        <v>6158</v>
      </c>
      <c r="D2050" s="21">
        <v>85000</v>
      </c>
      <c r="E2050" s="4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7">
        <f t="shared" si="186"/>
        <v>148.33229411764705</v>
      </c>
      <c r="P2050" s="5">
        <f t="shared" si="187"/>
        <v>91</v>
      </c>
      <c r="Q2050" t="str">
        <f t="shared" si="188"/>
        <v>technology</v>
      </c>
      <c r="R2050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ht="16" x14ac:dyDescent="0.2">
      <c r="A2051">
        <v>2049</v>
      </c>
      <c r="B2051" s="2" t="s">
        <v>2050</v>
      </c>
      <c r="C2051" s="2" t="s">
        <v>6159</v>
      </c>
      <c r="D2051" s="21">
        <v>50000</v>
      </c>
      <c r="E2051" s="4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7">
        <f t="shared" ref="O2051:O2114" si="192">(E2051/D2051)*100</f>
        <v>120.19070000000001</v>
      </c>
      <c r="P2051" s="5">
        <f t="shared" ref="P2051:P2114" si="193">IF(E2051, QUOTIENT(E2051,L2051),0)</f>
        <v>80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RIGHT(N2051,LEN(N2051)-FIND("/",N2051,1))</f>
        <v>hardware</v>
      </c>
      <c r="S2051" s="15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2" t="s">
        <v>2051</v>
      </c>
      <c r="C2052" s="2" t="s">
        <v>6160</v>
      </c>
      <c r="D2052" s="21">
        <v>10000</v>
      </c>
      <c r="E2052" s="4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7">
        <f t="shared" si="192"/>
        <v>473.27000000000004</v>
      </c>
      <c r="P2052" s="5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48" x14ac:dyDescent="0.2">
      <c r="A2053">
        <v>2051</v>
      </c>
      <c r="B2053" s="2" t="s">
        <v>2052</v>
      </c>
      <c r="C2053" s="2" t="s">
        <v>6161</v>
      </c>
      <c r="D2053" s="21">
        <v>8000</v>
      </c>
      <c r="E2053" s="4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7">
        <f t="shared" si="192"/>
        <v>130.36250000000001</v>
      </c>
      <c r="P2053" s="5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48" x14ac:dyDescent="0.2">
      <c r="A2054">
        <v>2052</v>
      </c>
      <c r="B2054" s="2" t="s">
        <v>2053</v>
      </c>
      <c r="C2054" s="2" t="s">
        <v>6162</v>
      </c>
      <c r="D2054" s="21">
        <v>50000</v>
      </c>
      <c r="E2054" s="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7">
        <f t="shared" si="192"/>
        <v>353.048</v>
      </c>
      <c r="P2054" s="5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48" x14ac:dyDescent="0.2">
      <c r="A2055">
        <v>2053</v>
      </c>
      <c r="B2055" s="2" t="s">
        <v>2054</v>
      </c>
      <c r="C2055" s="2" t="s">
        <v>6163</v>
      </c>
      <c r="D2055" s="21">
        <v>5000</v>
      </c>
      <c r="E2055" s="4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7">
        <f t="shared" si="192"/>
        <v>101.02</v>
      </c>
      <c r="P2055" s="5">
        <f t="shared" si="193"/>
        <v>41</v>
      </c>
      <c r="Q2055" t="str">
        <f t="shared" si="194"/>
        <v>technology</v>
      </c>
      <c r="R2055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48" x14ac:dyDescent="0.2">
      <c r="A2056">
        <v>2054</v>
      </c>
      <c r="B2056" s="2" t="s">
        <v>2055</v>
      </c>
      <c r="C2056" s="2" t="s">
        <v>6164</v>
      </c>
      <c r="D2056" s="21">
        <v>35000</v>
      </c>
      <c r="E2056" s="4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7">
        <f t="shared" si="192"/>
        <v>113.59142857142857</v>
      </c>
      <c r="P2056" s="5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48" x14ac:dyDescent="0.2">
      <c r="A2057">
        <v>2055</v>
      </c>
      <c r="B2057" s="2" t="s">
        <v>2056</v>
      </c>
      <c r="C2057" s="2" t="s">
        <v>6165</v>
      </c>
      <c r="D2057" s="21">
        <v>6000</v>
      </c>
      <c r="E2057" s="4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7">
        <f t="shared" si="192"/>
        <v>167.41666666666666</v>
      </c>
      <c r="P2057" s="5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48" x14ac:dyDescent="0.2">
      <c r="A2058">
        <v>2056</v>
      </c>
      <c r="B2058" s="2" t="s">
        <v>2057</v>
      </c>
      <c r="C2058" s="2" t="s">
        <v>6166</v>
      </c>
      <c r="D2058" s="21">
        <v>50000</v>
      </c>
      <c r="E2058" s="4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7">
        <f t="shared" si="192"/>
        <v>153.452</v>
      </c>
      <c r="P2058" s="5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48" x14ac:dyDescent="0.2">
      <c r="A2059">
        <v>2057</v>
      </c>
      <c r="B2059" s="2" t="s">
        <v>2058</v>
      </c>
      <c r="C2059" s="2" t="s">
        <v>6167</v>
      </c>
      <c r="D2059" s="21">
        <v>15000</v>
      </c>
      <c r="E2059" s="4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7">
        <f t="shared" si="192"/>
        <v>202.23220000000001</v>
      </c>
      <c r="P2059" s="5">
        <f t="shared" si="193"/>
        <v>45</v>
      </c>
      <c r="Q2059" t="str">
        <f t="shared" si="194"/>
        <v>technology</v>
      </c>
      <c r="R2059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32" x14ac:dyDescent="0.2">
      <c r="A2060">
        <v>2058</v>
      </c>
      <c r="B2060" s="2" t="s">
        <v>2059</v>
      </c>
      <c r="C2060" s="2" t="s">
        <v>6168</v>
      </c>
      <c r="D2060" s="21">
        <v>2560</v>
      </c>
      <c r="E2060" s="4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7">
        <f t="shared" si="192"/>
        <v>168.28125</v>
      </c>
      <c r="P2060" s="5">
        <f t="shared" si="193"/>
        <v>10</v>
      </c>
      <c r="Q2060" t="str">
        <f t="shared" si="194"/>
        <v>technology</v>
      </c>
      <c r="R2060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48" x14ac:dyDescent="0.2">
      <c r="A2061">
        <v>2059</v>
      </c>
      <c r="B2061" s="2" t="s">
        <v>2060</v>
      </c>
      <c r="C2061" s="2" t="s">
        <v>6169</v>
      </c>
      <c r="D2061" s="21">
        <v>30000</v>
      </c>
      <c r="E2061" s="4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7">
        <f t="shared" si="192"/>
        <v>143.45666666666668</v>
      </c>
      <c r="P2061" s="5">
        <f t="shared" si="193"/>
        <v>114</v>
      </c>
      <c r="Q2061" t="str">
        <f t="shared" si="194"/>
        <v>technology</v>
      </c>
      <c r="R2061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48" x14ac:dyDescent="0.2">
      <c r="A2062">
        <v>2060</v>
      </c>
      <c r="B2062" s="2" t="s">
        <v>2061</v>
      </c>
      <c r="C2062" s="2" t="s">
        <v>6170</v>
      </c>
      <c r="D2062" s="21">
        <v>25000</v>
      </c>
      <c r="E2062" s="4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7">
        <f t="shared" si="192"/>
        <v>196.4</v>
      </c>
      <c r="P2062" s="5">
        <f t="shared" si="193"/>
        <v>35</v>
      </c>
      <c r="Q2062" t="str">
        <f t="shared" si="194"/>
        <v>technology</v>
      </c>
      <c r="R2062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48" x14ac:dyDescent="0.2">
      <c r="A2063">
        <v>2061</v>
      </c>
      <c r="B2063" s="2" t="s">
        <v>2062</v>
      </c>
      <c r="C2063" s="2" t="s">
        <v>6171</v>
      </c>
      <c r="D2063" s="21">
        <v>5000</v>
      </c>
      <c r="E2063" s="4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7">
        <f t="shared" si="192"/>
        <v>107.91999999999999</v>
      </c>
      <c r="P2063" s="5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48" x14ac:dyDescent="0.2">
      <c r="A2064">
        <v>2062</v>
      </c>
      <c r="B2064" s="2" t="s">
        <v>2063</v>
      </c>
      <c r="C2064" s="2" t="s">
        <v>6172</v>
      </c>
      <c r="D2064" s="21">
        <v>100000</v>
      </c>
      <c r="E2064" s="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7">
        <f t="shared" si="192"/>
        <v>114.97699999999999</v>
      </c>
      <c r="P2064" s="5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32" x14ac:dyDescent="0.2">
      <c r="A2065">
        <v>2063</v>
      </c>
      <c r="B2065" s="2" t="s">
        <v>2064</v>
      </c>
      <c r="C2065" s="2" t="s">
        <v>6173</v>
      </c>
      <c r="D2065" s="21">
        <v>4000</v>
      </c>
      <c r="E2065" s="4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7">
        <f t="shared" si="192"/>
        <v>148.04999999999998</v>
      </c>
      <c r="P2065" s="5">
        <f t="shared" si="193"/>
        <v>120</v>
      </c>
      <c r="Q2065" t="str">
        <f t="shared" si="194"/>
        <v>technology</v>
      </c>
      <c r="R2065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48" x14ac:dyDescent="0.2">
      <c r="A2066">
        <v>2064</v>
      </c>
      <c r="B2066" s="2" t="s">
        <v>2065</v>
      </c>
      <c r="C2066" s="2" t="s">
        <v>6174</v>
      </c>
      <c r="D2066" s="21">
        <v>261962</v>
      </c>
      <c r="E2066" s="4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7">
        <f t="shared" si="192"/>
        <v>191.16676082790633</v>
      </c>
      <c r="P2066" s="5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48" x14ac:dyDescent="0.2">
      <c r="A2067">
        <v>2065</v>
      </c>
      <c r="B2067" s="2" t="s">
        <v>2066</v>
      </c>
      <c r="C2067" s="2" t="s">
        <v>6175</v>
      </c>
      <c r="D2067" s="21">
        <v>40000</v>
      </c>
      <c r="E2067" s="4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7">
        <f t="shared" si="192"/>
        <v>199.215125</v>
      </c>
      <c r="P2067" s="5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48" x14ac:dyDescent="0.2">
      <c r="A2068">
        <v>2066</v>
      </c>
      <c r="B2068" s="2" t="s">
        <v>2067</v>
      </c>
      <c r="C2068" s="2" t="s">
        <v>6176</v>
      </c>
      <c r="D2068" s="21">
        <v>2000</v>
      </c>
      <c r="E2068" s="4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7">
        <f t="shared" si="192"/>
        <v>218.6</v>
      </c>
      <c r="P2068" s="5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48" x14ac:dyDescent="0.2">
      <c r="A2069">
        <v>2067</v>
      </c>
      <c r="B2069" s="2" t="s">
        <v>2068</v>
      </c>
      <c r="C2069" s="2" t="s">
        <v>6177</v>
      </c>
      <c r="D2069" s="21">
        <v>495</v>
      </c>
      <c r="E2069" s="4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7">
        <f t="shared" si="192"/>
        <v>126.86868686868686</v>
      </c>
      <c r="P2069" s="5">
        <f t="shared" si="193"/>
        <v>62</v>
      </c>
      <c r="Q2069" t="str">
        <f t="shared" si="194"/>
        <v>technology</v>
      </c>
      <c r="R2069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48" x14ac:dyDescent="0.2">
      <c r="A2070">
        <v>2068</v>
      </c>
      <c r="B2070" s="2" t="s">
        <v>2069</v>
      </c>
      <c r="C2070" s="2" t="s">
        <v>6178</v>
      </c>
      <c r="D2070" s="21">
        <v>25000</v>
      </c>
      <c r="E2070" s="4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7">
        <f t="shared" si="192"/>
        <v>105.22388000000001</v>
      </c>
      <c r="P2070" s="5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48" x14ac:dyDescent="0.2">
      <c r="A2071">
        <v>2069</v>
      </c>
      <c r="B2071" s="2" t="s">
        <v>2070</v>
      </c>
      <c r="C2071" s="2" t="s">
        <v>6179</v>
      </c>
      <c r="D2071" s="21">
        <v>50000</v>
      </c>
      <c r="E2071" s="4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7">
        <f t="shared" si="192"/>
        <v>128.40666000000002</v>
      </c>
      <c r="P2071" s="5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48" x14ac:dyDescent="0.2">
      <c r="A2072">
        <v>2070</v>
      </c>
      <c r="B2072" s="2" t="s">
        <v>2071</v>
      </c>
      <c r="C2072" s="2" t="s">
        <v>6180</v>
      </c>
      <c r="D2072" s="21">
        <v>125000</v>
      </c>
      <c r="E2072" s="4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7">
        <f t="shared" si="192"/>
        <v>317.3272</v>
      </c>
      <c r="P2072" s="5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48" x14ac:dyDescent="0.2">
      <c r="A2073">
        <v>2071</v>
      </c>
      <c r="B2073" s="2" t="s">
        <v>2072</v>
      </c>
      <c r="C2073" s="2" t="s">
        <v>6181</v>
      </c>
      <c r="D2073" s="21">
        <v>20000</v>
      </c>
      <c r="E2073" s="4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7">
        <f t="shared" si="192"/>
        <v>280.73</v>
      </c>
      <c r="P2073" s="5">
        <f t="shared" si="193"/>
        <v>201</v>
      </c>
      <c r="Q2073" t="str">
        <f t="shared" si="194"/>
        <v>technology</v>
      </c>
      <c r="R2073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48" x14ac:dyDescent="0.2">
      <c r="A2074">
        <v>2072</v>
      </c>
      <c r="B2074" s="2" t="s">
        <v>2073</v>
      </c>
      <c r="C2074" s="2" t="s">
        <v>6182</v>
      </c>
      <c r="D2074" s="21">
        <v>71500</v>
      </c>
      <c r="E2074" s="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7">
        <f t="shared" si="192"/>
        <v>110.73146853146854</v>
      </c>
      <c r="P2074" s="5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48" x14ac:dyDescent="0.2">
      <c r="A2075">
        <v>2073</v>
      </c>
      <c r="B2075" s="2" t="s">
        <v>2074</v>
      </c>
      <c r="C2075" s="2" t="s">
        <v>6183</v>
      </c>
      <c r="D2075" s="21">
        <v>100000</v>
      </c>
      <c r="E2075" s="4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7">
        <f t="shared" si="192"/>
        <v>152.60429999999999</v>
      </c>
      <c r="P2075" s="5">
        <f t="shared" si="193"/>
        <v>324</v>
      </c>
      <c r="Q2075" t="str">
        <f t="shared" si="194"/>
        <v>technology</v>
      </c>
      <c r="R2075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32" x14ac:dyDescent="0.2">
      <c r="A2076">
        <v>2074</v>
      </c>
      <c r="B2076" s="2" t="s">
        <v>2075</v>
      </c>
      <c r="C2076" s="2" t="s">
        <v>6184</v>
      </c>
      <c r="D2076" s="21">
        <v>600</v>
      </c>
      <c r="E2076" s="4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7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48" x14ac:dyDescent="0.2">
      <c r="A2077">
        <v>2075</v>
      </c>
      <c r="B2077" s="2" t="s">
        <v>2076</v>
      </c>
      <c r="C2077" s="2" t="s">
        <v>6185</v>
      </c>
      <c r="D2077" s="21">
        <v>9999</v>
      </c>
      <c r="E2077" s="4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7">
        <f t="shared" si="192"/>
        <v>1678.3738373837384</v>
      </c>
      <c r="P2077" s="5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32" x14ac:dyDescent="0.2">
      <c r="A2078">
        <v>2076</v>
      </c>
      <c r="B2078" s="2" t="s">
        <v>2077</v>
      </c>
      <c r="C2078" s="2" t="s">
        <v>6186</v>
      </c>
      <c r="D2078" s="21">
        <v>179000</v>
      </c>
      <c r="E2078" s="4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7">
        <f t="shared" si="192"/>
        <v>543.349156424581</v>
      </c>
      <c r="P2078" s="5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48" x14ac:dyDescent="0.2">
      <c r="A2079">
        <v>2077</v>
      </c>
      <c r="B2079" s="2" t="s">
        <v>2078</v>
      </c>
      <c r="C2079" s="2" t="s">
        <v>6187</v>
      </c>
      <c r="D2079" s="21">
        <v>50000</v>
      </c>
      <c r="E2079" s="4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7">
        <f t="shared" si="192"/>
        <v>115.50800000000001</v>
      </c>
      <c r="P2079" s="5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48" x14ac:dyDescent="0.2">
      <c r="A2080">
        <v>2078</v>
      </c>
      <c r="B2080" s="2" t="s">
        <v>2079</v>
      </c>
      <c r="C2080" s="2" t="s">
        <v>6188</v>
      </c>
      <c r="D2080" s="21">
        <v>20000</v>
      </c>
      <c r="E2080" s="4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7">
        <f t="shared" si="192"/>
        <v>131.20499999999998</v>
      </c>
      <c r="P2080" s="5">
        <f t="shared" si="193"/>
        <v>546</v>
      </c>
      <c r="Q2080" t="str">
        <f t="shared" si="194"/>
        <v>technology</v>
      </c>
      <c r="R2080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48" x14ac:dyDescent="0.2">
      <c r="A2081">
        <v>2079</v>
      </c>
      <c r="B2081" s="2" t="s">
        <v>2080</v>
      </c>
      <c r="C2081" s="2" t="s">
        <v>6189</v>
      </c>
      <c r="D2081" s="21">
        <v>10000</v>
      </c>
      <c r="E2081" s="4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7">
        <f t="shared" si="192"/>
        <v>288.17</v>
      </c>
      <c r="P2081" s="5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48" x14ac:dyDescent="0.2">
      <c r="A2082">
        <v>2080</v>
      </c>
      <c r="B2082" s="2" t="s">
        <v>2081</v>
      </c>
      <c r="C2082" s="2" t="s">
        <v>6190</v>
      </c>
      <c r="D2082" s="21">
        <v>1000</v>
      </c>
      <c r="E2082" s="4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7">
        <f t="shared" si="192"/>
        <v>507.8</v>
      </c>
      <c r="P2082" s="5">
        <f t="shared" si="193"/>
        <v>101</v>
      </c>
      <c r="Q2082" t="str">
        <f t="shared" si="194"/>
        <v>technology</v>
      </c>
      <c r="R2082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48" x14ac:dyDescent="0.2">
      <c r="A2083">
        <v>2081</v>
      </c>
      <c r="B2083" s="2" t="s">
        <v>2082</v>
      </c>
      <c r="C2083" s="2" t="s">
        <v>6191</v>
      </c>
      <c r="D2083" s="21">
        <v>3500</v>
      </c>
      <c r="E2083" s="4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7">
        <f t="shared" si="192"/>
        <v>114.57142857142857</v>
      </c>
      <c r="P2083" s="5">
        <f t="shared" si="193"/>
        <v>72</v>
      </c>
      <c r="Q2083" t="str">
        <f t="shared" si="194"/>
        <v>music</v>
      </c>
      <c r="R2083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48" x14ac:dyDescent="0.2">
      <c r="A2084">
        <v>2082</v>
      </c>
      <c r="B2084" s="2" t="s">
        <v>2083</v>
      </c>
      <c r="C2084" s="2" t="s">
        <v>6192</v>
      </c>
      <c r="D2084" s="21">
        <v>1500</v>
      </c>
      <c r="E2084" s="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7">
        <f t="shared" si="192"/>
        <v>110.73333333333333</v>
      </c>
      <c r="P2084" s="5">
        <f t="shared" si="193"/>
        <v>43</v>
      </c>
      <c r="Q2084" t="str">
        <f t="shared" si="194"/>
        <v>music</v>
      </c>
      <c r="R2084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48" x14ac:dyDescent="0.2">
      <c r="A2085">
        <v>2083</v>
      </c>
      <c r="B2085" s="2" t="s">
        <v>2084</v>
      </c>
      <c r="C2085" s="2" t="s">
        <v>6193</v>
      </c>
      <c r="D2085" s="21">
        <v>750</v>
      </c>
      <c r="E2085" s="4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7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48" x14ac:dyDescent="0.2">
      <c r="A2086">
        <v>2084</v>
      </c>
      <c r="B2086" s="2" t="s">
        <v>2085</v>
      </c>
      <c r="C2086" s="2" t="s">
        <v>6194</v>
      </c>
      <c r="D2086" s="21">
        <v>3000</v>
      </c>
      <c r="E2086" s="4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7">
        <f t="shared" si="192"/>
        <v>108.33333333333333</v>
      </c>
      <c r="P2086" s="5">
        <f t="shared" si="193"/>
        <v>70</v>
      </c>
      <c r="Q2086" t="str">
        <f t="shared" si="194"/>
        <v>music</v>
      </c>
      <c r="R2086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48" x14ac:dyDescent="0.2">
      <c r="A2087">
        <v>2085</v>
      </c>
      <c r="B2087" s="2" t="s">
        <v>2086</v>
      </c>
      <c r="C2087" s="2" t="s">
        <v>6195</v>
      </c>
      <c r="D2087" s="21">
        <v>6000</v>
      </c>
      <c r="E2087" s="4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7">
        <f t="shared" si="192"/>
        <v>123.53333333333335</v>
      </c>
      <c r="P2087" s="5">
        <f t="shared" si="193"/>
        <v>89</v>
      </c>
      <c r="Q2087" t="str">
        <f t="shared" si="194"/>
        <v>music</v>
      </c>
      <c r="R2087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48" x14ac:dyDescent="0.2">
      <c r="A2088">
        <v>2086</v>
      </c>
      <c r="B2088" s="2" t="s">
        <v>2087</v>
      </c>
      <c r="C2088" s="2" t="s">
        <v>6196</v>
      </c>
      <c r="D2088" s="21">
        <v>4000</v>
      </c>
      <c r="E2088" s="4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7">
        <f t="shared" si="192"/>
        <v>100.69999999999999</v>
      </c>
      <c r="P2088" s="5">
        <f t="shared" si="193"/>
        <v>115</v>
      </c>
      <c r="Q2088" t="str">
        <f t="shared" si="194"/>
        <v>music</v>
      </c>
      <c r="R2088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48" x14ac:dyDescent="0.2">
      <c r="A2089">
        <v>2087</v>
      </c>
      <c r="B2089" s="2" t="s">
        <v>2088</v>
      </c>
      <c r="C2089" s="2" t="s">
        <v>6197</v>
      </c>
      <c r="D2089" s="21">
        <v>1500</v>
      </c>
      <c r="E2089" s="4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7">
        <f t="shared" si="192"/>
        <v>103.53333333333335</v>
      </c>
      <c r="P2089" s="5">
        <f t="shared" si="193"/>
        <v>62</v>
      </c>
      <c r="Q2089" t="str">
        <f t="shared" si="194"/>
        <v>music</v>
      </c>
      <c r="R2089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48" x14ac:dyDescent="0.2">
      <c r="A2090">
        <v>2088</v>
      </c>
      <c r="B2090" s="2" t="s">
        <v>2089</v>
      </c>
      <c r="C2090" s="2" t="s">
        <v>6198</v>
      </c>
      <c r="D2090" s="21">
        <v>3000</v>
      </c>
      <c r="E2090" s="4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7">
        <f t="shared" si="192"/>
        <v>115.51066666666668</v>
      </c>
      <c r="P2090" s="5">
        <f t="shared" si="193"/>
        <v>46</v>
      </c>
      <c r="Q2090" t="str">
        <f t="shared" si="194"/>
        <v>music</v>
      </c>
      <c r="R2090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32" x14ac:dyDescent="0.2">
      <c r="A2091">
        <v>2089</v>
      </c>
      <c r="B2091" s="2" t="s">
        <v>2090</v>
      </c>
      <c r="C2091" s="2" t="s">
        <v>6199</v>
      </c>
      <c r="D2091" s="21">
        <v>2500</v>
      </c>
      <c r="E2091" s="4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7">
        <f t="shared" si="192"/>
        <v>120.4004</v>
      </c>
      <c r="P2091" s="5">
        <f t="shared" si="193"/>
        <v>48</v>
      </c>
      <c r="Q2091" t="str">
        <f t="shared" si="194"/>
        <v>music</v>
      </c>
      <c r="R2091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48" x14ac:dyDescent="0.2">
      <c r="A2092">
        <v>2090</v>
      </c>
      <c r="B2092" s="2" t="s">
        <v>2091</v>
      </c>
      <c r="C2092" s="2" t="s">
        <v>6200</v>
      </c>
      <c r="D2092" s="21">
        <v>8000</v>
      </c>
      <c r="E2092" s="4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7">
        <f t="shared" si="192"/>
        <v>115.040375</v>
      </c>
      <c r="P2092" s="5">
        <f t="shared" si="193"/>
        <v>57</v>
      </c>
      <c r="Q2092" t="str">
        <f t="shared" si="194"/>
        <v>music</v>
      </c>
      <c r="R2092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48" x14ac:dyDescent="0.2">
      <c r="A2093">
        <v>2091</v>
      </c>
      <c r="B2093" s="2" t="s">
        <v>2092</v>
      </c>
      <c r="C2093" s="2" t="s">
        <v>6201</v>
      </c>
      <c r="D2093" s="21">
        <v>18000</v>
      </c>
      <c r="E2093" s="4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7">
        <f t="shared" si="192"/>
        <v>120.46777777777777</v>
      </c>
      <c r="P2093" s="5">
        <f t="shared" si="193"/>
        <v>88</v>
      </c>
      <c r="Q2093" t="str">
        <f t="shared" si="194"/>
        <v>music</v>
      </c>
      <c r="R2093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48" x14ac:dyDescent="0.2">
      <c r="A2094">
        <v>2092</v>
      </c>
      <c r="B2094" s="2" t="s">
        <v>2093</v>
      </c>
      <c r="C2094" s="2" t="s">
        <v>6202</v>
      </c>
      <c r="D2094" s="21">
        <v>6000</v>
      </c>
      <c r="E2094" s="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7">
        <f t="shared" si="192"/>
        <v>101.28333333333333</v>
      </c>
      <c r="P2094" s="5">
        <f t="shared" si="193"/>
        <v>110</v>
      </c>
      <c r="Q2094" t="str">
        <f t="shared" si="194"/>
        <v>music</v>
      </c>
      <c r="R2094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48" x14ac:dyDescent="0.2">
      <c r="A2095">
        <v>2093</v>
      </c>
      <c r="B2095" s="2" t="s">
        <v>2094</v>
      </c>
      <c r="C2095" s="2" t="s">
        <v>6203</v>
      </c>
      <c r="D2095" s="21">
        <v>1500</v>
      </c>
      <c r="E2095" s="4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7">
        <f t="shared" si="192"/>
        <v>102.46666666666667</v>
      </c>
      <c r="P2095" s="5">
        <f t="shared" si="193"/>
        <v>66</v>
      </c>
      <c r="Q2095" t="str">
        <f t="shared" si="194"/>
        <v>music</v>
      </c>
      <c r="R2095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48" x14ac:dyDescent="0.2">
      <c r="A2096">
        <v>2094</v>
      </c>
      <c r="B2096" s="2" t="s">
        <v>2095</v>
      </c>
      <c r="C2096" s="2" t="s">
        <v>6204</v>
      </c>
      <c r="D2096" s="21">
        <v>3500</v>
      </c>
      <c r="E2096" s="4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7">
        <f t="shared" si="192"/>
        <v>120.54285714285714</v>
      </c>
      <c r="P2096" s="5">
        <f t="shared" si="193"/>
        <v>58</v>
      </c>
      <c r="Q2096" t="str">
        <f t="shared" si="194"/>
        <v>music</v>
      </c>
      <c r="R2096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48" x14ac:dyDescent="0.2">
      <c r="A2097">
        <v>2095</v>
      </c>
      <c r="B2097" s="2" t="s">
        <v>2096</v>
      </c>
      <c r="C2097" s="2" t="s">
        <v>6205</v>
      </c>
      <c r="D2097" s="21">
        <v>2500</v>
      </c>
      <c r="E2097" s="4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7">
        <f t="shared" si="192"/>
        <v>100</v>
      </c>
      <c r="P2097" s="5">
        <f t="shared" si="193"/>
        <v>113</v>
      </c>
      <c r="Q2097" t="str">
        <f t="shared" si="194"/>
        <v>music</v>
      </c>
      <c r="R2097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48" x14ac:dyDescent="0.2">
      <c r="A2098">
        <v>2096</v>
      </c>
      <c r="B2098" s="2" t="s">
        <v>2097</v>
      </c>
      <c r="C2098" s="2" t="s">
        <v>6206</v>
      </c>
      <c r="D2098" s="21">
        <v>600</v>
      </c>
      <c r="E2098" s="4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7">
        <f t="shared" si="192"/>
        <v>101.66666666666666</v>
      </c>
      <c r="P2098" s="5">
        <f t="shared" si="193"/>
        <v>43</v>
      </c>
      <c r="Q2098" t="str">
        <f t="shared" si="194"/>
        <v>music</v>
      </c>
      <c r="R2098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48" x14ac:dyDescent="0.2">
      <c r="A2099">
        <v>2097</v>
      </c>
      <c r="B2099" s="2" t="s">
        <v>2098</v>
      </c>
      <c r="C2099" s="2" t="s">
        <v>6207</v>
      </c>
      <c r="D2099" s="21">
        <v>3000</v>
      </c>
      <c r="E2099" s="4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7">
        <f t="shared" si="192"/>
        <v>100</v>
      </c>
      <c r="P2099" s="5">
        <f t="shared" si="193"/>
        <v>78</v>
      </c>
      <c r="Q2099" t="str">
        <f t="shared" si="194"/>
        <v>music</v>
      </c>
      <c r="R2099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48" x14ac:dyDescent="0.2">
      <c r="A2100">
        <v>2098</v>
      </c>
      <c r="B2100" s="2" t="s">
        <v>2099</v>
      </c>
      <c r="C2100" s="2" t="s">
        <v>6208</v>
      </c>
      <c r="D2100" s="21">
        <v>6000</v>
      </c>
      <c r="E2100" s="4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7">
        <f t="shared" si="192"/>
        <v>100.33333333333334</v>
      </c>
      <c r="P2100" s="5">
        <f t="shared" si="193"/>
        <v>188</v>
      </c>
      <c r="Q2100" t="str">
        <f t="shared" si="194"/>
        <v>music</v>
      </c>
      <c r="R2100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ht="16" x14ac:dyDescent="0.2">
      <c r="A2101">
        <v>2099</v>
      </c>
      <c r="B2101" s="2" t="s">
        <v>2100</v>
      </c>
      <c r="C2101" s="2" t="s">
        <v>6209</v>
      </c>
      <c r="D2101" s="21">
        <v>3000</v>
      </c>
      <c r="E2101" s="4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7">
        <f t="shared" si="192"/>
        <v>132.36666666666667</v>
      </c>
      <c r="P2101" s="5">
        <f t="shared" si="193"/>
        <v>63</v>
      </c>
      <c r="Q2101" t="str">
        <f t="shared" si="194"/>
        <v>music</v>
      </c>
      <c r="R2101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48" x14ac:dyDescent="0.2">
      <c r="A2102">
        <v>2100</v>
      </c>
      <c r="B2102" s="2" t="s">
        <v>2101</v>
      </c>
      <c r="C2102" s="2" t="s">
        <v>6210</v>
      </c>
      <c r="D2102" s="21">
        <v>600</v>
      </c>
      <c r="E2102" s="4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7">
        <f t="shared" si="192"/>
        <v>136.66666666666666</v>
      </c>
      <c r="P2102" s="5">
        <f t="shared" si="193"/>
        <v>30</v>
      </c>
      <c r="Q2102" t="str">
        <f t="shared" si="194"/>
        <v>music</v>
      </c>
      <c r="R2102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48" x14ac:dyDescent="0.2">
      <c r="A2103">
        <v>2101</v>
      </c>
      <c r="B2103" s="2" t="s">
        <v>2102</v>
      </c>
      <c r="C2103" s="2" t="s">
        <v>6211</v>
      </c>
      <c r="D2103" s="21">
        <v>2000</v>
      </c>
      <c r="E2103" s="4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7">
        <f t="shared" si="192"/>
        <v>113.25</v>
      </c>
      <c r="P2103" s="5">
        <f t="shared" si="193"/>
        <v>51</v>
      </c>
      <c r="Q2103" t="str">
        <f t="shared" si="194"/>
        <v>music</v>
      </c>
      <c r="R2103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48" x14ac:dyDescent="0.2">
      <c r="A2104">
        <v>2102</v>
      </c>
      <c r="B2104" s="2" t="s">
        <v>2103</v>
      </c>
      <c r="C2104" s="2" t="s">
        <v>6212</v>
      </c>
      <c r="D2104" s="21">
        <v>1000</v>
      </c>
      <c r="E2104" s="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7">
        <f t="shared" si="192"/>
        <v>136</v>
      </c>
      <c r="P2104" s="5">
        <f t="shared" si="193"/>
        <v>35</v>
      </c>
      <c r="Q2104" t="str">
        <f t="shared" si="194"/>
        <v>music</v>
      </c>
      <c r="R2104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32" x14ac:dyDescent="0.2">
      <c r="A2105">
        <v>2103</v>
      </c>
      <c r="B2105" s="2" t="s">
        <v>2104</v>
      </c>
      <c r="C2105" s="2" t="s">
        <v>6213</v>
      </c>
      <c r="D2105" s="21">
        <v>7777</v>
      </c>
      <c r="E2105" s="4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7">
        <f t="shared" si="192"/>
        <v>146.12318374694613</v>
      </c>
      <c r="P2105" s="5">
        <f t="shared" si="193"/>
        <v>98</v>
      </c>
      <c r="Q2105" t="str">
        <f t="shared" si="194"/>
        <v>music</v>
      </c>
      <c r="R2105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48" x14ac:dyDescent="0.2">
      <c r="A2106">
        <v>2104</v>
      </c>
      <c r="B2106" s="2" t="s">
        <v>2105</v>
      </c>
      <c r="C2106" s="2" t="s">
        <v>6214</v>
      </c>
      <c r="D2106" s="21">
        <v>800</v>
      </c>
      <c r="E2106" s="4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7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32" x14ac:dyDescent="0.2">
      <c r="A2107">
        <v>2105</v>
      </c>
      <c r="B2107" s="2" t="s">
        <v>2106</v>
      </c>
      <c r="C2107" s="2" t="s">
        <v>6215</v>
      </c>
      <c r="D2107" s="21">
        <v>2000</v>
      </c>
      <c r="E2107" s="4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7">
        <f t="shared" si="192"/>
        <v>254</v>
      </c>
      <c r="P2107" s="5">
        <f t="shared" si="193"/>
        <v>51</v>
      </c>
      <c r="Q2107" t="str">
        <f t="shared" si="194"/>
        <v>music</v>
      </c>
      <c r="R2107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48" x14ac:dyDescent="0.2">
      <c r="A2108">
        <v>2106</v>
      </c>
      <c r="B2108" s="2" t="s">
        <v>2107</v>
      </c>
      <c r="C2108" s="2" t="s">
        <v>6216</v>
      </c>
      <c r="D2108" s="21">
        <v>2200</v>
      </c>
      <c r="E2108" s="4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7">
        <f t="shared" si="192"/>
        <v>107.04545454545456</v>
      </c>
      <c r="P2108" s="5">
        <f t="shared" si="193"/>
        <v>53</v>
      </c>
      <c r="Q2108" t="str">
        <f t="shared" si="194"/>
        <v>music</v>
      </c>
      <c r="R2108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48" x14ac:dyDescent="0.2">
      <c r="A2109">
        <v>2107</v>
      </c>
      <c r="B2109" s="2" t="s">
        <v>2108</v>
      </c>
      <c r="C2109" s="2" t="s">
        <v>6217</v>
      </c>
      <c r="D2109" s="21">
        <v>2000</v>
      </c>
      <c r="E2109" s="4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7">
        <f t="shared" si="192"/>
        <v>107.73299999999999</v>
      </c>
      <c r="P2109" s="5">
        <f t="shared" si="193"/>
        <v>37</v>
      </c>
      <c r="Q2109" t="str">
        <f t="shared" si="194"/>
        <v>music</v>
      </c>
      <c r="R2109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48" x14ac:dyDescent="0.2">
      <c r="A2110">
        <v>2108</v>
      </c>
      <c r="B2110" s="2" t="s">
        <v>2109</v>
      </c>
      <c r="C2110" s="2" t="s">
        <v>6218</v>
      </c>
      <c r="D2110" s="21">
        <v>16000</v>
      </c>
      <c r="E2110" s="4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7">
        <f t="shared" si="192"/>
        <v>107.31250000000001</v>
      </c>
      <c r="P2110" s="5">
        <f t="shared" si="193"/>
        <v>89</v>
      </c>
      <c r="Q2110" t="str">
        <f t="shared" si="194"/>
        <v>music</v>
      </c>
      <c r="R2110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32" x14ac:dyDescent="0.2">
      <c r="A2111">
        <v>2109</v>
      </c>
      <c r="B2111" s="2" t="s">
        <v>2110</v>
      </c>
      <c r="C2111" s="2" t="s">
        <v>6219</v>
      </c>
      <c r="D2111" s="21">
        <v>4000</v>
      </c>
      <c r="E2111" s="4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7">
        <f t="shared" si="192"/>
        <v>106.52500000000001</v>
      </c>
      <c r="P2111" s="5">
        <f t="shared" si="193"/>
        <v>106</v>
      </c>
      <c r="Q2111" t="str">
        <f t="shared" si="194"/>
        <v>music</v>
      </c>
      <c r="R2111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32" x14ac:dyDescent="0.2">
      <c r="A2112">
        <v>2110</v>
      </c>
      <c r="B2112" s="2" t="s">
        <v>2111</v>
      </c>
      <c r="C2112" s="2" t="s">
        <v>6220</v>
      </c>
      <c r="D2112" s="21">
        <v>2000</v>
      </c>
      <c r="E2112" s="4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7">
        <f t="shared" si="192"/>
        <v>100.35000000000001</v>
      </c>
      <c r="P2112" s="5">
        <f t="shared" si="193"/>
        <v>52</v>
      </c>
      <c r="Q2112" t="str">
        <f t="shared" si="194"/>
        <v>music</v>
      </c>
      <c r="R2112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48" x14ac:dyDescent="0.2">
      <c r="A2113">
        <v>2111</v>
      </c>
      <c r="B2113" s="2" t="s">
        <v>2112</v>
      </c>
      <c r="C2113" s="2" t="s">
        <v>6221</v>
      </c>
      <c r="D2113" s="21">
        <v>2000</v>
      </c>
      <c r="E2113" s="4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7">
        <f t="shared" si="192"/>
        <v>106.5</v>
      </c>
      <c r="P2113" s="5">
        <f t="shared" si="193"/>
        <v>54</v>
      </c>
      <c r="Q2113" t="str">
        <f t="shared" si="194"/>
        <v>music</v>
      </c>
      <c r="R2113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48" x14ac:dyDescent="0.2">
      <c r="A2114">
        <v>2112</v>
      </c>
      <c r="B2114" s="2" t="s">
        <v>2113</v>
      </c>
      <c r="C2114" s="2" t="s">
        <v>6222</v>
      </c>
      <c r="D2114" s="21">
        <v>300</v>
      </c>
      <c r="E2114" s="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7">
        <f t="shared" si="192"/>
        <v>100</v>
      </c>
      <c r="P2114" s="5">
        <f t="shared" si="193"/>
        <v>27</v>
      </c>
      <c r="Q2114" t="str">
        <f t="shared" si="194"/>
        <v>music</v>
      </c>
      <c r="R2114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32" x14ac:dyDescent="0.2">
      <c r="A2115">
        <v>2113</v>
      </c>
      <c r="B2115" s="2" t="s">
        <v>2114</v>
      </c>
      <c r="C2115" s="2" t="s">
        <v>6223</v>
      </c>
      <c r="D2115" s="21">
        <v>7000</v>
      </c>
      <c r="E2115" s="4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7">
        <f t="shared" ref="O2115:O2178" si="198">(E2115/D2115)*100</f>
        <v>104.85714285714285</v>
      </c>
      <c r="P2115" s="5">
        <f t="shared" ref="P2115:P2178" si="199">IF(E2115, QUOTIENT(E2115,L2115),0)</f>
        <v>68</v>
      </c>
      <c r="Q2115" t="str">
        <f t="shared" ref="Q2115:Q2178" si="200">LEFT(N2115,FIND("/",N2115,1)-1)</f>
        <v>music</v>
      </c>
      <c r="R2115" t="str">
        <f t="shared" ref="R2115:R2178" si="201">RIGHT(N2115,LEN(N2115)-FIND("/",N2115,1))</f>
        <v>indie rock</v>
      </c>
      <c r="S2115" s="15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2" t="s">
        <v>2115</v>
      </c>
      <c r="C2116" s="2" t="s">
        <v>6224</v>
      </c>
      <c r="D2116" s="21">
        <v>5000</v>
      </c>
      <c r="E2116" s="4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7">
        <f t="shared" si="198"/>
        <v>104.69999999999999</v>
      </c>
      <c r="P2116" s="5">
        <f t="shared" si="199"/>
        <v>35</v>
      </c>
      <c r="Q2116" t="str">
        <f t="shared" si="200"/>
        <v>music</v>
      </c>
      <c r="R2116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48" x14ac:dyDescent="0.2">
      <c r="A2117">
        <v>2115</v>
      </c>
      <c r="B2117" s="2" t="s">
        <v>2116</v>
      </c>
      <c r="C2117" s="2" t="s">
        <v>6225</v>
      </c>
      <c r="D2117" s="21">
        <v>1500</v>
      </c>
      <c r="E2117" s="4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7">
        <f t="shared" si="198"/>
        <v>225.66666666666669</v>
      </c>
      <c r="P2117" s="5">
        <f t="shared" si="199"/>
        <v>94</v>
      </c>
      <c r="Q2117" t="str">
        <f t="shared" si="200"/>
        <v>music</v>
      </c>
      <c r="R2117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48" x14ac:dyDescent="0.2">
      <c r="A2118">
        <v>2116</v>
      </c>
      <c r="B2118" s="2" t="s">
        <v>2117</v>
      </c>
      <c r="C2118" s="2" t="s">
        <v>6226</v>
      </c>
      <c r="D2118" s="21">
        <v>48000</v>
      </c>
      <c r="E2118" s="4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7">
        <f t="shared" si="198"/>
        <v>100.90416666666667</v>
      </c>
      <c r="P2118" s="5">
        <f t="shared" si="199"/>
        <v>526</v>
      </c>
      <c r="Q2118" t="str">
        <f t="shared" si="200"/>
        <v>music</v>
      </c>
      <c r="R2118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48" x14ac:dyDescent="0.2">
      <c r="A2119">
        <v>2117</v>
      </c>
      <c r="B2119" s="2" t="s">
        <v>2118</v>
      </c>
      <c r="C2119" s="2" t="s">
        <v>6227</v>
      </c>
      <c r="D2119" s="21">
        <v>1200</v>
      </c>
      <c r="E2119" s="4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7">
        <f t="shared" si="198"/>
        <v>147.75</v>
      </c>
      <c r="P2119" s="5">
        <f t="shared" si="199"/>
        <v>50</v>
      </c>
      <c r="Q2119" t="str">
        <f t="shared" si="200"/>
        <v>music</v>
      </c>
      <c r="R2119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32" x14ac:dyDescent="0.2">
      <c r="A2120">
        <v>2118</v>
      </c>
      <c r="B2120" s="2" t="s">
        <v>2119</v>
      </c>
      <c r="C2120" s="2" t="s">
        <v>6228</v>
      </c>
      <c r="D2120" s="21">
        <v>1000</v>
      </c>
      <c r="E2120" s="4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7">
        <f t="shared" si="198"/>
        <v>134.61099999999999</v>
      </c>
      <c r="P2120" s="5">
        <f t="shared" si="199"/>
        <v>79</v>
      </c>
      <c r="Q2120" t="str">
        <f t="shared" si="200"/>
        <v>music</v>
      </c>
      <c r="R2120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48" x14ac:dyDescent="0.2">
      <c r="A2121">
        <v>2119</v>
      </c>
      <c r="B2121" s="2" t="s">
        <v>2120</v>
      </c>
      <c r="C2121" s="2" t="s">
        <v>6229</v>
      </c>
      <c r="D2121" s="21">
        <v>2000</v>
      </c>
      <c r="E2121" s="4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7">
        <f t="shared" si="198"/>
        <v>100.75</v>
      </c>
      <c r="P2121" s="5">
        <f t="shared" si="199"/>
        <v>91</v>
      </c>
      <c r="Q2121" t="str">
        <f t="shared" si="200"/>
        <v>music</v>
      </c>
      <c r="R2121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48" x14ac:dyDescent="0.2">
      <c r="A2122">
        <v>2120</v>
      </c>
      <c r="B2122" s="2" t="s">
        <v>2121</v>
      </c>
      <c r="C2122" s="2" t="s">
        <v>6230</v>
      </c>
      <c r="D2122" s="21">
        <v>8000</v>
      </c>
      <c r="E2122" s="4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7">
        <f t="shared" si="198"/>
        <v>100.880375</v>
      </c>
      <c r="P2122" s="5">
        <f t="shared" si="199"/>
        <v>116</v>
      </c>
      <c r="Q2122" t="str">
        <f t="shared" si="200"/>
        <v>music</v>
      </c>
      <c r="R2122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32" x14ac:dyDescent="0.2">
      <c r="A2123">
        <v>2121</v>
      </c>
      <c r="B2123" s="2" t="s">
        <v>2122</v>
      </c>
      <c r="C2123" s="2" t="s">
        <v>6231</v>
      </c>
      <c r="D2123" s="21">
        <v>50000</v>
      </c>
      <c r="E2123" s="4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7">
        <f t="shared" si="198"/>
        <v>0.56800000000000006</v>
      </c>
      <c r="P2123" s="5">
        <f t="shared" si="199"/>
        <v>28</v>
      </c>
      <c r="Q2123" t="str">
        <f t="shared" si="200"/>
        <v>games</v>
      </c>
      <c r="R2123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32" x14ac:dyDescent="0.2">
      <c r="A2124">
        <v>2122</v>
      </c>
      <c r="B2124" s="2" t="s">
        <v>2123</v>
      </c>
      <c r="C2124" s="2" t="s">
        <v>6232</v>
      </c>
      <c r="D2124" s="21">
        <v>80000</v>
      </c>
      <c r="E2124" s="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7">
        <f t="shared" si="198"/>
        <v>0.38750000000000001</v>
      </c>
      <c r="P2124" s="5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64" x14ac:dyDescent="0.2">
      <c r="A2125">
        <v>2123</v>
      </c>
      <c r="B2125" s="2" t="s">
        <v>2124</v>
      </c>
      <c r="C2125" s="2" t="s">
        <v>6233</v>
      </c>
      <c r="D2125" s="21">
        <v>500</v>
      </c>
      <c r="E2125" s="4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7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48" x14ac:dyDescent="0.2">
      <c r="A2126">
        <v>2124</v>
      </c>
      <c r="B2126" s="2" t="s">
        <v>2125</v>
      </c>
      <c r="C2126" s="2" t="s">
        <v>6234</v>
      </c>
      <c r="D2126" s="21">
        <v>1100</v>
      </c>
      <c r="E2126" s="4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7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48" x14ac:dyDescent="0.2">
      <c r="A2127">
        <v>2125</v>
      </c>
      <c r="B2127" s="2" t="s">
        <v>2126</v>
      </c>
      <c r="C2127" s="2" t="s">
        <v>6235</v>
      </c>
      <c r="D2127" s="21">
        <v>60000</v>
      </c>
      <c r="E2127" s="4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7">
        <f t="shared" si="198"/>
        <v>1.4200000000000002</v>
      </c>
      <c r="P2127" s="5">
        <f t="shared" si="199"/>
        <v>31</v>
      </c>
      <c r="Q2127" t="str">
        <f t="shared" si="200"/>
        <v>games</v>
      </c>
      <c r="R2127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48" x14ac:dyDescent="0.2">
      <c r="A2128">
        <v>2126</v>
      </c>
      <c r="B2128" s="2" t="s">
        <v>2127</v>
      </c>
      <c r="C2128" s="2" t="s">
        <v>6236</v>
      </c>
      <c r="D2128" s="21">
        <v>20000</v>
      </c>
      <c r="E2128" s="4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7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16" x14ac:dyDescent="0.2">
      <c r="A2129">
        <v>2127</v>
      </c>
      <c r="B2129" s="2" t="s">
        <v>2128</v>
      </c>
      <c r="C2129" s="2" t="s">
        <v>6237</v>
      </c>
      <c r="D2129" s="21">
        <v>28000</v>
      </c>
      <c r="E2129" s="4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7">
        <f t="shared" si="198"/>
        <v>28.842857142857142</v>
      </c>
      <c r="P2129" s="5">
        <f t="shared" si="199"/>
        <v>34</v>
      </c>
      <c r="Q2129" t="str">
        <f t="shared" si="200"/>
        <v>games</v>
      </c>
      <c r="R2129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48" x14ac:dyDescent="0.2">
      <c r="A2130">
        <v>2128</v>
      </c>
      <c r="B2130" s="2" t="s">
        <v>2129</v>
      </c>
      <c r="C2130" s="2" t="s">
        <v>6238</v>
      </c>
      <c r="D2130" s="21">
        <v>15000</v>
      </c>
      <c r="E2130" s="4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7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48" x14ac:dyDescent="0.2">
      <c r="A2131">
        <v>2129</v>
      </c>
      <c r="B2131" s="2" t="s">
        <v>2130</v>
      </c>
      <c r="C2131" s="2" t="s">
        <v>6239</v>
      </c>
      <c r="D2131" s="21">
        <v>2000</v>
      </c>
      <c r="E2131" s="4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7">
        <f t="shared" si="198"/>
        <v>11.799999999999999</v>
      </c>
      <c r="P2131" s="5">
        <f t="shared" si="199"/>
        <v>19</v>
      </c>
      <c r="Q2131" t="str">
        <f t="shared" si="200"/>
        <v>games</v>
      </c>
      <c r="R2131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32" x14ac:dyDescent="0.2">
      <c r="A2132">
        <v>2130</v>
      </c>
      <c r="B2132" s="2" t="s">
        <v>2131</v>
      </c>
      <c r="C2132" s="2" t="s">
        <v>6240</v>
      </c>
      <c r="D2132" s="21">
        <v>42000</v>
      </c>
      <c r="E2132" s="4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7">
        <f t="shared" si="198"/>
        <v>0.20238095238095236</v>
      </c>
      <c r="P2132" s="5">
        <f t="shared" si="199"/>
        <v>21</v>
      </c>
      <c r="Q2132" t="str">
        <f t="shared" si="200"/>
        <v>games</v>
      </c>
      <c r="R2132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48" x14ac:dyDescent="0.2">
      <c r="A2133">
        <v>2131</v>
      </c>
      <c r="B2133" s="2" t="s">
        <v>2132</v>
      </c>
      <c r="C2133" s="2" t="s">
        <v>6241</v>
      </c>
      <c r="D2133" s="21">
        <v>500</v>
      </c>
      <c r="E2133" s="4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7">
        <f t="shared" si="198"/>
        <v>5</v>
      </c>
      <c r="P2133" s="5">
        <f t="shared" si="199"/>
        <v>8</v>
      </c>
      <c r="Q2133" t="str">
        <f t="shared" si="200"/>
        <v>games</v>
      </c>
      <c r="R2133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48" x14ac:dyDescent="0.2">
      <c r="A2134">
        <v>2132</v>
      </c>
      <c r="B2134" s="2" t="s">
        <v>2133</v>
      </c>
      <c r="C2134" s="2" t="s">
        <v>6242</v>
      </c>
      <c r="D2134" s="21">
        <v>100000</v>
      </c>
      <c r="E2134" s="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7">
        <f t="shared" si="198"/>
        <v>2.1129899999999995</v>
      </c>
      <c r="P2134" s="5">
        <f t="shared" si="199"/>
        <v>21</v>
      </c>
      <c r="Q2134" t="str">
        <f t="shared" si="200"/>
        <v>games</v>
      </c>
      <c r="R2134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48" x14ac:dyDescent="0.2">
      <c r="A2135">
        <v>2133</v>
      </c>
      <c r="B2135" s="2" t="s">
        <v>2134</v>
      </c>
      <c r="C2135" s="2" t="s">
        <v>6243</v>
      </c>
      <c r="D2135" s="21">
        <v>1000</v>
      </c>
      <c r="E2135" s="4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7">
        <f t="shared" si="198"/>
        <v>1.6</v>
      </c>
      <c r="P2135" s="5">
        <f t="shared" si="199"/>
        <v>5</v>
      </c>
      <c r="Q2135" t="str">
        <f t="shared" si="200"/>
        <v>games</v>
      </c>
      <c r="R2135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48" x14ac:dyDescent="0.2">
      <c r="A2136">
        <v>2134</v>
      </c>
      <c r="B2136" s="2" t="s">
        <v>2135</v>
      </c>
      <c r="C2136" s="2" t="s">
        <v>6244</v>
      </c>
      <c r="D2136" s="21">
        <v>6000</v>
      </c>
      <c r="E2136" s="4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7">
        <f t="shared" si="198"/>
        <v>1.7333333333333332</v>
      </c>
      <c r="P2136" s="5">
        <f t="shared" si="199"/>
        <v>34</v>
      </c>
      <c r="Q2136" t="str">
        <f t="shared" si="200"/>
        <v>games</v>
      </c>
      <c r="R2136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48" x14ac:dyDescent="0.2">
      <c r="A2137">
        <v>2135</v>
      </c>
      <c r="B2137" s="2" t="s">
        <v>2136</v>
      </c>
      <c r="C2137" s="2" t="s">
        <v>6245</v>
      </c>
      <c r="D2137" s="21">
        <v>5000</v>
      </c>
      <c r="E2137" s="4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7">
        <f t="shared" si="198"/>
        <v>9.56</v>
      </c>
      <c r="P2137" s="5">
        <f t="shared" si="199"/>
        <v>21</v>
      </c>
      <c r="Q2137" t="str">
        <f t="shared" si="200"/>
        <v>games</v>
      </c>
      <c r="R2137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48" x14ac:dyDescent="0.2">
      <c r="A2138">
        <v>2136</v>
      </c>
      <c r="B2138" s="2" t="s">
        <v>2137</v>
      </c>
      <c r="C2138" s="2" t="s">
        <v>6246</v>
      </c>
      <c r="D2138" s="21">
        <v>80000</v>
      </c>
      <c r="E2138" s="4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7">
        <f t="shared" si="198"/>
        <v>5.9612499999999999E-2</v>
      </c>
      <c r="P2138" s="5">
        <f t="shared" si="199"/>
        <v>11</v>
      </c>
      <c r="Q2138" t="str">
        <f t="shared" si="200"/>
        <v>games</v>
      </c>
      <c r="R2138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48" x14ac:dyDescent="0.2">
      <c r="A2139">
        <v>2137</v>
      </c>
      <c r="B2139" s="2" t="s">
        <v>2138</v>
      </c>
      <c r="C2139" s="2" t="s">
        <v>6247</v>
      </c>
      <c r="D2139" s="21">
        <v>50000</v>
      </c>
      <c r="E2139" s="4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7">
        <f t="shared" si="198"/>
        <v>28.405999999999999</v>
      </c>
      <c r="P2139" s="5">
        <f t="shared" si="199"/>
        <v>26</v>
      </c>
      <c r="Q2139" t="str">
        <f t="shared" si="200"/>
        <v>games</v>
      </c>
      <c r="R2139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32" x14ac:dyDescent="0.2">
      <c r="A2140">
        <v>2138</v>
      </c>
      <c r="B2140" s="2" t="s">
        <v>2139</v>
      </c>
      <c r="C2140" s="2" t="s">
        <v>6248</v>
      </c>
      <c r="D2140" s="21">
        <v>1000</v>
      </c>
      <c r="E2140" s="4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7">
        <f t="shared" si="198"/>
        <v>12.8</v>
      </c>
      <c r="P2140" s="5">
        <f t="shared" si="199"/>
        <v>10</v>
      </c>
      <c r="Q2140" t="str">
        <f t="shared" si="200"/>
        <v>games</v>
      </c>
      <c r="R2140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48" x14ac:dyDescent="0.2">
      <c r="A2141">
        <v>2139</v>
      </c>
      <c r="B2141" s="2" t="s">
        <v>2140</v>
      </c>
      <c r="C2141" s="2" t="s">
        <v>6249</v>
      </c>
      <c r="D2141" s="21">
        <v>30000</v>
      </c>
      <c r="E2141" s="4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7">
        <f t="shared" si="198"/>
        <v>5.42</v>
      </c>
      <c r="P2141" s="5">
        <f t="shared" si="199"/>
        <v>29</v>
      </c>
      <c r="Q2141" t="str">
        <f t="shared" si="200"/>
        <v>games</v>
      </c>
      <c r="R2141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48" x14ac:dyDescent="0.2">
      <c r="A2142">
        <v>2140</v>
      </c>
      <c r="B2142" s="2" t="s">
        <v>2141</v>
      </c>
      <c r="C2142" s="2" t="s">
        <v>6250</v>
      </c>
      <c r="D2142" s="21">
        <v>500000</v>
      </c>
      <c r="E2142" s="4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7">
        <f t="shared" si="198"/>
        <v>0.11199999999999999</v>
      </c>
      <c r="P2142" s="5">
        <f t="shared" si="199"/>
        <v>50</v>
      </c>
      <c r="Q2142" t="str">
        <f t="shared" si="200"/>
        <v>games</v>
      </c>
      <c r="R2142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48" x14ac:dyDescent="0.2">
      <c r="A2143">
        <v>2141</v>
      </c>
      <c r="B2143" s="2" t="s">
        <v>2142</v>
      </c>
      <c r="C2143" s="2" t="s">
        <v>6251</v>
      </c>
      <c r="D2143" s="21">
        <v>15000</v>
      </c>
      <c r="E2143" s="4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7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48" x14ac:dyDescent="0.2">
      <c r="A2144">
        <v>2142</v>
      </c>
      <c r="B2144" s="2" t="s">
        <v>2143</v>
      </c>
      <c r="C2144" s="2" t="s">
        <v>6252</v>
      </c>
      <c r="D2144" s="21">
        <v>10500</v>
      </c>
      <c r="E2144" s="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7">
        <f t="shared" si="198"/>
        <v>5.7238095238095239</v>
      </c>
      <c r="P2144" s="5">
        <f t="shared" si="199"/>
        <v>50</v>
      </c>
      <c r="Q2144" t="str">
        <f t="shared" si="200"/>
        <v>games</v>
      </c>
      <c r="R2144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48" x14ac:dyDescent="0.2">
      <c r="A2145">
        <v>2143</v>
      </c>
      <c r="B2145" s="2" t="s">
        <v>2144</v>
      </c>
      <c r="C2145" s="2" t="s">
        <v>6253</v>
      </c>
      <c r="D2145" s="21">
        <v>2000</v>
      </c>
      <c r="E2145" s="4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7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32" x14ac:dyDescent="0.2">
      <c r="A2146">
        <v>2144</v>
      </c>
      <c r="B2146" s="2" t="s">
        <v>2145</v>
      </c>
      <c r="C2146" s="2" t="s">
        <v>6254</v>
      </c>
      <c r="D2146" s="21">
        <v>35500</v>
      </c>
      <c r="E2146" s="4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7">
        <f t="shared" si="198"/>
        <v>1.7098591549295776</v>
      </c>
      <c r="P2146" s="5">
        <f t="shared" si="199"/>
        <v>25</v>
      </c>
      <c r="Q2146" t="str">
        <f t="shared" si="200"/>
        <v>games</v>
      </c>
      <c r="R2146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48" x14ac:dyDescent="0.2">
      <c r="A2147">
        <v>2145</v>
      </c>
      <c r="B2147" s="2" t="s">
        <v>2146</v>
      </c>
      <c r="C2147" s="2" t="s">
        <v>6255</v>
      </c>
      <c r="D2147" s="21">
        <v>15000</v>
      </c>
      <c r="E2147" s="4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7">
        <f t="shared" si="198"/>
        <v>30.433333333333334</v>
      </c>
      <c r="P2147" s="5">
        <f t="shared" si="199"/>
        <v>51</v>
      </c>
      <c r="Q2147" t="str">
        <f t="shared" si="200"/>
        <v>games</v>
      </c>
      <c r="R2147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48" x14ac:dyDescent="0.2">
      <c r="A2148">
        <v>2146</v>
      </c>
      <c r="B2148" s="2" t="s">
        <v>2147</v>
      </c>
      <c r="C2148" s="2" t="s">
        <v>6256</v>
      </c>
      <c r="D2148" s="21">
        <v>5000</v>
      </c>
      <c r="E2148" s="4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7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ht="16" x14ac:dyDescent="0.2">
      <c r="A2149">
        <v>2147</v>
      </c>
      <c r="B2149" s="2" t="s">
        <v>2148</v>
      </c>
      <c r="C2149" s="2" t="s">
        <v>6257</v>
      </c>
      <c r="D2149" s="21">
        <v>390000</v>
      </c>
      <c r="E2149" s="4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7">
        <f t="shared" si="198"/>
        <v>0.69641025641025645</v>
      </c>
      <c r="P2149" s="5">
        <f t="shared" si="199"/>
        <v>49</v>
      </c>
      <c r="Q2149" t="str">
        <f t="shared" si="200"/>
        <v>games</v>
      </c>
      <c r="R2149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48" x14ac:dyDescent="0.2">
      <c r="A2150">
        <v>2148</v>
      </c>
      <c r="B2150" s="2" t="s">
        <v>2149</v>
      </c>
      <c r="C2150" s="2" t="s">
        <v>6258</v>
      </c>
      <c r="D2150" s="21">
        <v>100</v>
      </c>
      <c r="E2150" s="4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7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48" x14ac:dyDescent="0.2">
      <c r="A2151">
        <v>2149</v>
      </c>
      <c r="B2151" s="2" t="s">
        <v>2150</v>
      </c>
      <c r="C2151" s="2" t="s">
        <v>6259</v>
      </c>
      <c r="D2151" s="21">
        <v>2000</v>
      </c>
      <c r="E2151" s="4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7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ht="16" x14ac:dyDescent="0.2">
      <c r="A2152">
        <v>2150</v>
      </c>
      <c r="B2152" s="2" t="s">
        <v>2151</v>
      </c>
      <c r="C2152" s="2" t="s">
        <v>6260</v>
      </c>
      <c r="D2152" s="21">
        <v>50000</v>
      </c>
      <c r="E2152" s="4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7">
        <f t="shared" si="198"/>
        <v>0.80999999999999994</v>
      </c>
      <c r="P2152" s="5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48" x14ac:dyDescent="0.2">
      <c r="A2153">
        <v>2151</v>
      </c>
      <c r="B2153" s="2" t="s">
        <v>2152</v>
      </c>
      <c r="C2153" s="2" t="s">
        <v>6261</v>
      </c>
      <c r="D2153" s="21">
        <v>45000</v>
      </c>
      <c r="E2153" s="4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7">
        <f t="shared" si="198"/>
        <v>0.26222222222222225</v>
      </c>
      <c r="P2153" s="5">
        <f t="shared" si="199"/>
        <v>19</v>
      </c>
      <c r="Q2153" t="str">
        <f t="shared" si="200"/>
        <v>games</v>
      </c>
      <c r="R2153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48" x14ac:dyDescent="0.2">
      <c r="A2154">
        <v>2152</v>
      </c>
      <c r="B2154" s="2" t="s">
        <v>2153</v>
      </c>
      <c r="C2154" s="2" t="s">
        <v>6262</v>
      </c>
      <c r="D2154" s="21">
        <v>30000</v>
      </c>
      <c r="E2154" s="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7">
        <f t="shared" si="198"/>
        <v>0.16666666666666669</v>
      </c>
      <c r="P2154" s="5">
        <f t="shared" si="199"/>
        <v>12</v>
      </c>
      <c r="Q2154" t="str">
        <f t="shared" si="200"/>
        <v>games</v>
      </c>
      <c r="R2154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48" x14ac:dyDescent="0.2">
      <c r="A2155">
        <v>2153</v>
      </c>
      <c r="B2155" s="2" t="s">
        <v>2154</v>
      </c>
      <c r="C2155" s="2" t="s">
        <v>6263</v>
      </c>
      <c r="D2155" s="21">
        <v>372625</v>
      </c>
      <c r="E2155" s="4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7">
        <f t="shared" si="198"/>
        <v>9.124454880912446E-3</v>
      </c>
      <c r="P2155" s="5">
        <f t="shared" si="199"/>
        <v>8</v>
      </c>
      <c r="Q2155" t="str">
        <f t="shared" si="200"/>
        <v>games</v>
      </c>
      <c r="R2155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32" x14ac:dyDescent="0.2">
      <c r="A2156">
        <v>2154</v>
      </c>
      <c r="B2156" s="2" t="s">
        <v>2155</v>
      </c>
      <c r="C2156" s="2" t="s">
        <v>6264</v>
      </c>
      <c r="D2156" s="21">
        <v>250</v>
      </c>
      <c r="E2156" s="4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7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48" x14ac:dyDescent="0.2">
      <c r="A2157">
        <v>2155</v>
      </c>
      <c r="B2157" s="2" t="s">
        <v>2156</v>
      </c>
      <c r="C2157" s="2" t="s">
        <v>6265</v>
      </c>
      <c r="D2157" s="21">
        <v>5000</v>
      </c>
      <c r="E2157" s="4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7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32" x14ac:dyDescent="0.2">
      <c r="A2158">
        <v>2156</v>
      </c>
      <c r="B2158" s="2" t="s">
        <v>2157</v>
      </c>
      <c r="C2158" s="2" t="s">
        <v>6266</v>
      </c>
      <c r="D2158" s="21">
        <v>56000</v>
      </c>
      <c r="E2158" s="4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7">
        <f t="shared" si="198"/>
        <v>2.6660714285714282</v>
      </c>
      <c r="P2158" s="5">
        <f t="shared" si="199"/>
        <v>17</v>
      </c>
      <c r="Q2158" t="str">
        <f t="shared" si="200"/>
        <v>games</v>
      </c>
      <c r="R2158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32" x14ac:dyDescent="0.2">
      <c r="A2159">
        <v>2157</v>
      </c>
      <c r="B2159" s="2" t="s">
        <v>2158</v>
      </c>
      <c r="C2159" s="2" t="s">
        <v>6267</v>
      </c>
      <c r="D2159" s="21">
        <v>75000</v>
      </c>
      <c r="E2159" s="4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7">
        <f t="shared" si="198"/>
        <v>28.192</v>
      </c>
      <c r="P2159" s="5">
        <f t="shared" si="199"/>
        <v>370</v>
      </c>
      <c r="Q2159" t="str">
        <f t="shared" si="200"/>
        <v>games</v>
      </c>
      <c r="R2159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48" x14ac:dyDescent="0.2">
      <c r="A2160">
        <v>2158</v>
      </c>
      <c r="B2160" s="2" t="s">
        <v>2159</v>
      </c>
      <c r="C2160" s="2" t="s">
        <v>6268</v>
      </c>
      <c r="D2160" s="21">
        <v>300000</v>
      </c>
      <c r="E2160" s="4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7">
        <f t="shared" si="198"/>
        <v>6.5900366666666672</v>
      </c>
      <c r="P2160" s="5">
        <f t="shared" si="199"/>
        <v>63</v>
      </c>
      <c r="Q2160" t="str">
        <f t="shared" si="200"/>
        <v>games</v>
      </c>
      <c r="R2160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64" x14ac:dyDescent="0.2">
      <c r="A2161">
        <v>2159</v>
      </c>
      <c r="B2161" s="2" t="s">
        <v>2160</v>
      </c>
      <c r="C2161" s="2" t="s">
        <v>6269</v>
      </c>
      <c r="D2161" s="21">
        <v>3600</v>
      </c>
      <c r="E2161" s="4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7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48" x14ac:dyDescent="0.2">
      <c r="A2162">
        <v>2160</v>
      </c>
      <c r="B2162" s="2" t="s">
        <v>2161</v>
      </c>
      <c r="C2162" s="2" t="s">
        <v>6270</v>
      </c>
      <c r="D2162" s="21">
        <v>10000</v>
      </c>
      <c r="E2162" s="4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7">
        <f t="shared" si="198"/>
        <v>0.85000000000000009</v>
      </c>
      <c r="P2162" s="5">
        <f t="shared" si="199"/>
        <v>5</v>
      </c>
      <c r="Q2162" t="str">
        <f t="shared" si="200"/>
        <v>games</v>
      </c>
      <c r="R2162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32" x14ac:dyDescent="0.2">
      <c r="A2163">
        <v>2161</v>
      </c>
      <c r="B2163" s="2" t="s">
        <v>2162</v>
      </c>
      <c r="C2163" s="2" t="s">
        <v>6271</v>
      </c>
      <c r="D2163" s="21">
        <v>400</v>
      </c>
      <c r="E2163" s="4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7">
        <f t="shared" si="198"/>
        <v>115.75</v>
      </c>
      <c r="P2163" s="5">
        <f t="shared" si="199"/>
        <v>35</v>
      </c>
      <c r="Q2163" t="str">
        <f t="shared" si="200"/>
        <v>music</v>
      </c>
      <c r="R2163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48" x14ac:dyDescent="0.2">
      <c r="A2164">
        <v>2162</v>
      </c>
      <c r="B2164" s="2" t="s">
        <v>2163</v>
      </c>
      <c r="C2164" s="2" t="s">
        <v>6272</v>
      </c>
      <c r="D2164" s="21">
        <v>4500</v>
      </c>
      <c r="E2164" s="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7">
        <f t="shared" si="198"/>
        <v>112.26666666666667</v>
      </c>
      <c r="P2164" s="5">
        <f t="shared" si="199"/>
        <v>87</v>
      </c>
      <c r="Q2164" t="str">
        <f t="shared" si="200"/>
        <v>music</v>
      </c>
      <c r="R2164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48" x14ac:dyDescent="0.2">
      <c r="A2165">
        <v>2163</v>
      </c>
      <c r="B2165" s="2" t="s">
        <v>2164</v>
      </c>
      <c r="C2165" s="2" t="s">
        <v>6273</v>
      </c>
      <c r="D2165" s="21">
        <v>2500</v>
      </c>
      <c r="E2165" s="4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7">
        <f t="shared" si="198"/>
        <v>132.20000000000002</v>
      </c>
      <c r="P2165" s="5">
        <f t="shared" si="199"/>
        <v>75</v>
      </c>
      <c r="Q2165" t="str">
        <f t="shared" si="200"/>
        <v>music</v>
      </c>
      <c r="R2165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32" x14ac:dyDescent="0.2">
      <c r="A2166">
        <v>2164</v>
      </c>
      <c r="B2166" s="2" t="s">
        <v>2165</v>
      </c>
      <c r="C2166" s="2" t="s">
        <v>6274</v>
      </c>
      <c r="D2166" s="21">
        <v>5500</v>
      </c>
      <c r="E2166" s="4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7">
        <f t="shared" si="198"/>
        <v>102.63636363636364</v>
      </c>
      <c r="P2166" s="5">
        <f t="shared" si="199"/>
        <v>68</v>
      </c>
      <c r="Q2166" t="str">
        <f t="shared" si="200"/>
        <v>music</v>
      </c>
      <c r="R2166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48" x14ac:dyDescent="0.2">
      <c r="A2167">
        <v>2165</v>
      </c>
      <c r="B2167" s="2" t="s">
        <v>2166</v>
      </c>
      <c r="C2167" s="2" t="s">
        <v>6275</v>
      </c>
      <c r="D2167" s="21">
        <v>2500</v>
      </c>
      <c r="E2167" s="4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7">
        <f t="shared" si="198"/>
        <v>138.64000000000001</v>
      </c>
      <c r="P2167" s="5">
        <f t="shared" si="199"/>
        <v>29</v>
      </c>
      <c r="Q2167" t="str">
        <f t="shared" si="200"/>
        <v>music</v>
      </c>
      <c r="R2167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48" x14ac:dyDescent="0.2">
      <c r="A2168">
        <v>2166</v>
      </c>
      <c r="B2168" s="2" t="s">
        <v>2167</v>
      </c>
      <c r="C2168" s="2" t="s">
        <v>6276</v>
      </c>
      <c r="D2168" s="21">
        <v>2000</v>
      </c>
      <c r="E2168" s="4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7">
        <f t="shared" si="198"/>
        <v>146.6</v>
      </c>
      <c r="P2168" s="5">
        <f t="shared" si="199"/>
        <v>91</v>
      </c>
      <c r="Q2168" t="str">
        <f t="shared" si="200"/>
        <v>music</v>
      </c>
      <c r="R2168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32" x14ac:dyDescent="0.2">
      <c r="A2169">
        <v>2167</v>
      </c>
      <c r="B2169" s="2" t="s">
        <v>2168</v>
      </c>
      <c r="C2169" s="2" t="s">
        <v>6277</v>
      </c>
      <c r="D2169" s="21">
        <v>150</v>
      </c>
      <c r="E2169" s="4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7">
        <f t="shared" si="198"/>
        <v>120</v>
      </c>
      <c r="P2169" s="5">
        <f t="shared" si="199"/>
        <v>22</v>
      </c>
      <c r="Q2169" t="str">
        <f t="shared" si="200"/>
        <v>music</v>
      </c>
      <c r="R2169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32" x14ac:dyDescent="0.2">
      <c r="A2170">
        <v>2168</v>
      </c>
      <c r="B2170" s="2" t="s">
        <v>2169</v>
      </c>
      <c r="C2170" s="2" t="s">
        <v>6278</v>
      </c>
      <c r="D2170" s="21">
        <v>18000</v>
      </c>
      <c r="E2170" s="4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7">
        <f t="shared" si="198"/>
        <v>121.5816111111111</v>
      </c>
      <c r="P2170" s="5">
        <f t="shared" si="199"/>
        <v>64</v>
      </c>
      <c r="Q2170" t="str">
        <f t="shared" si="200"/>
        <v>music</v>
      </c>
      <c r="R2170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48" x14ac:dyDescent="0.2">
      <c r="A2171">
        <v>2169</v>
      </c>
      <c r="B2171" s="2" t="s">
        <v>2170</v>
      </c>
      <c r="C2171" s="2" t="s">
        <v>6279</v>
      </c>
      <c r="D2171" s="21">
        <v>153</v>
      </c>
      <c r="E2171" s="4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7">
        <f t="shared" si="198"/>
        <v>100</v>
      </c>
      <c r="P2171" s="5">
        <f t="shared" si="199"/>
        <v>21</v>
      </c>
      <c r="Q2171" t="str">
        <f t="shared" si="200"/>
        <v>music</v>
      </c>
      <c r="R2171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48" x14ac:dyDescent="0.2">
      <c r="A2172">
        <v>2170</v>
      </c>
      <c r="B2172" s="2" t="s">
        <v>2171</v>
      </c>
      <c r="C2172" s="2" t="s">
        <v>6280</v>
      </c>
      <c r="D2172" s="21">
        <v>350</v>
      </c>
      <c r="E2172" s="4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7">
        <f t="shared" si="198"/>
        <v>180.85714285714286</v>
      </c>
      <c r="P2172" s="5">
        <f t="shared" si="199"/>
        <v>33</v>
      </c>
      <c r="Q2172" t="str">
        <f t="shared" si="200"/>
        <v>music</v>
      </c>
      <c r="R2172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48" x14ac:dyDescent="0.2">
      <c r="A2173">
        <v>2171</v>
      </c>
      <c r="B2173" s="2" t="s">
        <v>2172</v>
      </c>
      <c r="C2173" s="2" t="s">
        <v>6281</v>
      </c>
      <c r="D2173" s="21">
        <v>4000</v>
      </c>
      <c r="E2173" s="4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7">
        <f t="shared" si="198"/>
        <v>106.075</v>
      </c>
      <c r="P2173" s="5">
        <f t="shared" si="199"/>
        <v>90</v>
      </c>
      <c r="Q2173" t="str">
        <f t="shared" si="200"/>
        <v>music</v>
      </c>
      <c r="R2173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8" x14ac:dyDescent="0.2">
      <c r="A2174">
        <v>2172</v>
      </c>
      <c r="B2174" s="2" t="s">
        <v>2173</v>
      </c>
      <c r="C2174" s="2" t="s">
        <v>6282</v>
      </c>
      <c r="D2174" s="21">
        <v>1000</v>
      </c>
      <c r="E2174" s="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7">
        <f t="shared" si="198"/>
        <v>100</v>
      </c>
      <c r="P2174" s="5">
        <f t="shared" si="199"/>
        <v>76</v>
      </c>
      <c r="Q2174" t="str">
        <f t="shared" si="200"/>
        <v>music</v>
      </c>
      <c r="R2174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48" x14ac:dyDescent="0.2">
      <c r="A2175">
        <v>2173</v>
      </c>
      <c r="B2175" s="2" t="s">
        <v>2174</v>
      </c>
      <c r="C2175" s="2" t="s">
        <v>6283</v>
      </c>
      <c r="D2175" s="21">
        <v>4200</v>
      </c>
      <c r="E2175" s="4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7">
        <f t="shared" si="198"/>
        <v>126.92857142857143</v>
      </c>
      <c r="P2175" s="5">
        <f t="shared" si="199"/>
        <v>59</v>
      </c>
      <c r="Q2175" t="str">
        <f t="shared" si="200"/>
        <v>music</v>
      </c>
      <c r="R2175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48" x14ac:dyDescent="0.2">
      <c r="A2176">
        <v>2174</v>
      </c>
      <c r="B2176" s="2" t="s">
        <v>2175</v>
      </c>
      <c r="C2176" s="2" t="s">
        <v>6284</v>
      </c>
      <c r="D2176" s="21">
        <v>4000</v>
      </c>
      <c r="E2176" s="4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7">
        <f t="shared" si="198"/>
        <v>102.97499999999999</v>
      </c>
      <c r="P2176" s="5">
        <f t="shared" si="199"/>
        <v>65</v>
      </c>
      <c r="Q2176" t="str">
        <f t="shared" si="200"/>
        <v>music</v>
      </c>
      <c r="R2176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48" x14ac:dyDescent="0.2">
      <c r="A2177">
        <v>2175</v>
      </c>
      <c r="B2177" s="2" t="s">
        <v>2176</v>
      </c>
      <c r="C2177" s="2" t="s">
        <v>6285</v>
      </c>
      <c r="D2177" s="21">
        <v>700</v>
      </c>
      <c r="E2177" s="4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7">
        <f t="shared" si="198"/>
        <v>250</v>
      </c>
      <c r="P2177" s="5">
        <f t="shared" si="199"/>
        <v>67</v>
      </c>
      <c r="Q2177" t="str">
        <f t="shared" si="200"/>
        <v>music</v>
      </c>
      <c r="R2177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48" x14ac:dyDescent="0.2">
      <c r="A2178">
        <v>2176</v>
      </c>
      <c r="B2178" s="2" t="s">
        <v>2177</v>
      </c>
      <c r="C2178" s="2" t="s">
        <v>6286</v>
      </c>
      <c r="D2178" s="21">
        <v>5000</v>
      </c>
      <c r="E2178" s="4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7">
        <f t="shared" si="198"/>
        <v>126.02</v>
      </c>
      <c r="P2178" s="5">
        <f t="shared" si="199"/>
        <v>88</v>
      </c>
      <c r="Q2178" t="str">
        <f t="shared" si="200"/>
        <v>music</v>
      </c>
      <c r="R2178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64" x14ac:dyDescent="0.2">
      <c r="A2179">
        <v>2177</v>
      </c>
      <c r="B2179" s="2" t="s">
        <v>2178</v>
      </c>
      <c r="C2179" s="2" t="s">
        <v>6287</v>
      </c>
      <c r="D2179" s="21">
        <v>2500</v>
      </c>
      <c r="E2179" s="4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7">
        <f t="shared" ref="O2179:O2242" si="204">(E2179/D2179)*100</f>
        <v>100.12</v>
      </c>
      <c r="P2179" s="5">
        <f t="shared" ref="P2179:P2242" si="205">IF(E2179, QUOTIENT(E2179,L2179),0)</f>
        <v>65</v>
      </c>
      <c r="Q2179" t="str">
        <f t="shared" ref="Q2179:Q2242" si="206">LEFT(N2179,FIND("/",N2179,1)-1)</f>
        <v>music</v>
      </c>
      <c r="R2179" t="str">
        <f t="shared" ref="R2179:R2242" si="207">RIGHT(N2179,LEN(N2179)-FIND("/",N2179,1))</f>
        <v>rock</v>
      </c>
      <c r="S2179" s="15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2" t="s">
        <v>2179</v>
      </c>
      <c r="C2180" s="2" t="s">
        <v>6288</v>
      </c>
      <c r="D2180" s="21">
        <v>25000</v>
      </c>
      <c r="E2180" s="4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7">
        <f t="shared" si="204"/>
        <v>138.64000000000001</v>
      </c>
      <c r="P2180" s="5">
        <f t="shared" si="205"/>
        <v>40</v>
      </c>
      <c r="Q2180" t="str">
        <f t="shared" si="206"/>
        <v>music</v>
      </c>
      <c r="R2180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32" x14ac:dyDescent="0.2">
      <c r="A2181">
        <v>2179</v>
      </c>
      <c r="B2181" s="2" t="s">
        <v>2180</v>
      </c>
      <c r="C2181" s="2" t="s">
        <v>6289</v>
      </c>
      <c r="D2181" s="21">
        <v>1000</v>
      </c>
      <c r="E2181" s="4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7">
        <f t="shared" si="204"/>
        <v>161.4</v>
      </c>
      <c r="P2181" s="5">
        <f t="shared" si="205"/>
        <v>76</v>
      </c>
      <c r="Q2181" t="str">
        <f t="shared" si="206"/>
        <v>music</v>
      </c>
      <c r="R2181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32" x14ac:dyDescent="0.2">
      <c r="A2182">
        <v>2180</v>
      </c>
      <c r="B2182" s="2" t="s">
        <v>2181</v>
      </c>
      <c r="C2182" s="2" t="s">
        <v>6290</v>
      </c>
      <c r="D2182" s="21">
        <v>5000</v>
      </c>
      <c r="E2182" s="4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7">
        <f t="shared" si="204"/>
        <v>107.18419999999999</v>
      </c>
      <c r="P2182" s="5">
        <f t="shared" si="205"/>
        <v>68</v>
      </c>
      <c r="Q2182" t="str">
        <f t="shared" si="206"/>
        <v>music</v>
      </c>
      <c r="R2182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48" x14ac:dyDescent="0.2">
      <c r="A2183">
        <v>2181</v>
      </c>
      <c r="B2183" s="2" t="s">
        <v>2182</v>
      </c>
      <c r="C2183" s="2" t="s">
        <v>6291</v>
      </c>
      <c r="D2183" s="21">
        <v>2000</v>
      </c>
      <c r="E2183" s="4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7">
        <f t="shared" si="204"/>
        <v>153.1</v>
      </c>
      <c r="P2183" s="5">
        <f t="shared" si="205"/>
        <v>57</v>
      </c>
      <c r="Q2183" t="str">
        <f t="shared" si="206"/>
        <v>games</v>
      </c>
      <c r="R2183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32" x14ac:dyDescent="0.2">
      <c r="A2184">
        <v>2182</v>
      </c>
      <c r="B2184" s="2" t="s">
        <v>2183</v>
      </c>
      <c r="C2184" s="2" t="s">
        <v>6292</v>
      </c>
      <c r="D2184" s="21">
        <v>3000</v>
      </c>
      <c r="E2184" s="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7">
        <f t="shared" si="204"/>
        <v>524.16666666666663</v>
      </c>
      <c r="P2184" s="5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48" x14ac:dyDescent="0.2">
      <c r="A2185">
        <v>2183</v>
      </c>
      <c r="B2185" s="2" t="s">
        <v>2184</v>
      </c>
      <c r="C2185" s="2" t="s">
        <v>6293</v>
      </c>
      <c r="D2185" s="21">
        <v>1800</v>
      </c>
      <c r="E2185" s="4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7">
        <f t="shared" si="204"/>
        <v>489.27777777777777</v>
      </c>
      <c r="P2185" s="5">
        <f t="shared" si="205"/>
        <v>31</v>
      </c>
      <c r="Q2185" t="str">
        <f t="shared" si="206"/>
        <v>games</v>
      </c>
      <c r="R2185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48" x14ac:dyDescent="0.2">
      <c r="A2186">
        <v>2184</v>
      </c>
      <c r="B2186" s="2" t="s">
        <v>2185</v>
      </c>
      <c r="C2186" s="2" t="s">
        <v>6294</v>
      </c>
      <c r="D2186" s="21">
        <v>10000</v>
      </c>
      <c r="E2186" s="4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7">
        <f t="shared" si="204"/>
        <v>284.74</v>
      </c>
      <c r="P2186" s="5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48" x14ac:dyDescent="0.2">
      <c r="A2187">
        <v>2185</v>
      </c>
      <c r="B2187" s="2" t="s">
        <v>2186</v>
      </c>
      <c r="C2187" s="2" t="s">
        <v>6295</v>
      </c>
      <c r="D2187" s="21">
        <v>5000</v>
      </c>
      <c r="E2187" s="4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7">
        <f t="shared" si="204"/>
        <v>1856.97</v>
      </c>
      <c r="P2187" s="5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32" x14ac:dyDescent="0.2">
      <c r="A2188">
        <v>2186</v>
      </c>
      <c r="B2188" s="2" t="s">
        <v>2187</v>
      </c>
      <c r="C2188" s="2" t="s">
        <v>6296</v>
      </c>
      <c r="D2188" s="21">
        <v>20000</v>
      </c>
      <c r="E2188" s="4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7">
        <f t="shared" si="204"/>
        <v>109.67499999999998</v>
      </c>
      <c r="P2188" s="5">
        <f t="shared" si="205"/>
        <v>55</v>
      </c>
      <c r="Q2188" t="str">
        <f t="shared" si="206"/>
        <v>games</v>
      </c>
      <c r="R2188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48" x14ac:dyDescent="0.2">
      <c r="A2189">
        <v>2187</v>
      </c>
      <c r="B2189" s="2" t="s">
        <v>2188</v>
      </c>
      <c r="C2189" s="2" t="s">
        <v>6297</v>
      </c>
      <c r="D2189" s="21">
        <v>20000</v>
      </c>
      <c r="E2189" s="4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7">
        <f t="shared" si="204"/>
        <v>1014.6425</v>
      </c>
      <c r="P2189" s="5">
        <f t="shared" si="205"/>
        <v>56</v>
      </c>
      <c r="Q2189" t="str">
        <f t="shared" si="206"/>
        <v>games</v>
      </c>
      <c r="R2189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48" x14ac:dyDescent="0.2">
      <c r="A2190">
        <v>2188</v>
      </c>
      <c r="B2190" s="2" t="s">
        <v>2189</v>
      </c>
      <c r="C2190" s="2" t="s">
        <v>6298</v>
      </c>
      <c r="D2190" s="21">
        <v>5494</v>
      </c>
      <c r="E2190" s="4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7">
        <f t="shared" si="204"/>
        <v>412.17692027666544</v>
      </c>
      <c r="P2190" s="5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48" x14ac:dyDescent="0.2">
      <c r="A2191">
        <v>2189</v>
      </c>
      <c r="B2191" s="2" t="s">
        <v>2190</v>
      </c>
      <c r="C2191" s="2" t="s">
        <v>6299</v>
      </c>
      <c r="D2191" s="21">
        <v>1200</v>
      </c>
      <c r="E2191" s="4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7">
        <f t="shared" si="204"/>
        <v>503.25</v>
      </c>
      <c r="P2191" s="5">
        <f t="shared" si="205"/>
        <v>68</v>
      </c>
      <c r="Q2191" t="str">
        <f t="shared" si="206"/>
        <v>games</v>
      </c>
      <c r="R2191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48" x14ac:dyDescent="0.2">
      <c r="A2192">
        <v>2190</v>
      </c>
      <c r="B2192" s="2" t="s">
        <v>2191</v>
      </c>
      <c r="C2192" s="2" t="s">
        <v>6300</v>
      </c>
      <c r="D2192" s="21">
        <v>19000</v>
      </c>
      <c r="E2192" s="4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7">
        <f t="shared" si="204"/>
        <v>184.61052631578946</v>
      </c>
      <c r="P2192" s="5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48" x14ac:dyDescent="0.2">
      <c r="A2193">
        <v>2191</v>
      </c>
      <c r="B2193" s="2" t="s">
        <v>2192</v>
      </c>
      <c r="C2193" s="2" t="s">
        <v>6301</v>
      </c>
      <c r="D2193" s="21">
        <v>750</v>
      </c>
      <c r="E2193" s="4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7">
        <f t="shared" si="204"/>
        <v>119.73333333333333</v>
      </c>
      <c r="P2193" s="5">
        <f t="shared" si="205"/>
        <v>35</v>
      </c>
      <c r="Q2193" t="str">
        <f t="shared" si="206"/>
        <v>games</v>
      </c>
      <c r="R2193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48" x14ac:dyDescent="0.2">
      <c r="A2194">
        <v>2192</v>
      </c>
      <c r="B2194" s="2" t="s">
        <v>2193</v>
      </c>
      <c r="C2194" s="2" t="s">
        <v>6302</v>
      </c>
      <c r="D2194" s="21">
        <v>12000</v>
      </c>
      <c r="E2194" s="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7">
        <f t="shared" si="204"/>
        <v>1081.2401666666667</v>
      </c>
      <c r="P2194" s="5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48" x14ac:dyDescent="0.2">
      <c r="A2195">
        <v>2193</v>
      </c>
      <c r="B2195" s="2" t="s">
        <v>2194</v>
      </c>
      <c r="C2195" s="2" t="s">
        <v>6303</v>
      </c>
      <c r="D2195" s="21">
        <v>15000</v>
      </c>
      <c r="E2195" s="4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7">
        <f t="shared" si="204"/>
        <v>452.37333333333333</v>
      </c>
      <c r="P2195" s="5">
        <f t="shared" si="205"/>
        <v>75</v>
      </c>
      <c r="Q2195" t="str">
        <f t="shared" si="206"/>
        <v>games</v>
      </c>
      <c r="R2195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48" x14ac:dyDescent="0.2">
      <c r="A2196">
        <v>2194</v>
      </c>
      <c r="B2196" s="2" t="s">
        <v>2195</v>
      </c>
      <c r="C2196" s="2" t="s">
        <v>6304</v>
      </c>
      <c r="D2196" s="21">
        <v>10000</v>
      </c>
      <c r="E2196" s="4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7">
        <f t="shared" si="204"/>
        <v>537.37</v>
      </c>
      <c r="P2196" s="5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32" x14ac:dyDescent="0.2">
      <c r="A2197">
        <v>2195</v>
      </c>
      <c r="B2197" s="2" t="s">
        <v>2196</v>
      </c>
      <c r="C2197" s="2" t="s">
        <v>6305</v>
      </c>
      <c r="D2197" s="21">
        <v>4600</v>
      </c>
      <c r="E2197" s="4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7">
        <f t="shared" si="204"/>
        <v>120.32608695652173</v>
      </c>
      <c r="P2197" s="5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32" x14ac:dyDescent="0.2">
      <c r="A2198">
        <v>2196</v>
      </c>
      <c r="B2198" s="2" t="s">
        <v>2197</v>
      </c>
      <c r="C2198" s="2" t="s">
        <v>6306</v>
      </c>
      <c r="D2198" s="21">
        <v>14000</v>
      </c>
      <c r="E2198" s="4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7">
        <f t="shared" si="204"/>
        <v>113.83571428571429</v>
      </c>
      <c r="P2198" s="5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48" x14ac:dyDescent="0.2">
      <c r="A2199">
        <v>2197</v>
      </c>
      <c r="B2199" s="2" t="s">
        <v>2198</v>
      </c>
      <c r="C2199" s="2" t="s">
        <v>6307</v>
      </c>
      <c r="D2199" s="21">
        <v>30000</v>
      </c>
      <c r="E2199" s="4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7">
        <f t="shared" si="204"/>
        <v>951.03109999999992</v>
      </c>
      <c r="P2199" s="5">
        <f t="shared" si="205"/>
        <v>65</v>
      </c>
      <c r="Q2199" t="str">
        <f t="shared" si="206"/>
        <v>games</v>
      </c>
      <c r="R2199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48" x14ac:dyDescent="0.2">
      <c r="A2200">
        <v>2198</v>
      </c>
      <c r="B2200" s="2" t="s">
        <v>2199</v>
      </c>
      <c r="C2200" s="2" t="s">
        <v>6308</v>
      </c>
      <c r="D2200" s="21">
        <v>40000</v>
      </c>
      <c r="E2200" s="4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7">
        <f t="shared" si="204"/>
        <v>132.89249999999998</v>
      </c>
      <c r="P2200" s="5">
        <f t="shared" si="205"/>
        <v>81</v>
      </c>
      <c r="Q2200" t="str">
        <f t="shared" si="206"/>
        <v>games</v>
      </c>
      <c r="R2200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32" x14ac:dyDescent="0.2">
      <c r="A2201">
        <v>2199</v>
      </c>
      <c r="B2201" s="2" t="s">
        <v>2200</v>
      </c>
      <c r="C2201" s="2" t="s">
        <v>6309</v>
      </c>
      <c r="D2201" s="21">
        <v>9000</v>
      </c>
      <c r="E2201" s="4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7">
        <f t="shared" si="204"/>
        <v>146.97777777777779</v>
      </c>
      <c r="P2201" s="5">
        <f t="shared" si="205"/>
        <v>52</v>
      </c>
      <c r="Q2201" t="str">
        <f t="shared" si="206"/>
        <v>games</v>
      </c>
      <c r="R2201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48" x14ac:dyDescent="0.2">
      <c r="A2202">
        <v>2200</v>
      </c>
      <c r="B2202" s="2" t="s">
        <v>2201</v>
      </c>
      <c r="C2202" s="2" t="s">
        <v>6310</v>
      </c>
      <c r="D2202" s="21">
        <v>2000</v>
      </c>
      <c r="E2202" s="4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7">
        <f t="shared" si="204"/>
        <v>542.15</v>
      </c>
      <c r="P2202" s="5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48" x14ac:dyDescent="0.2">
      <c r="A2203">
        <v>2201</v>
      </c>
      <c r="B2203" s="2" t="s">
        <v>2202</v>
      </c>
      <c r="C2203" s="2" t="s">
        <v>6311</v>
      </c>
      <c r="D2203" s="21">
        <v>110</v>
      </c>
      <c r="E2203" s="4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7">
        <f t="shared" si="204"/>
        <v>382.71818181818185</v>
      </c>
      <c r="P2203" s="5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32" x14ac:dyDescent="0.2">
      <c r="A2204">
        <v>2202</v>
      </c>
      <c r="B2204" s="2" t="s">
        <v>2203</v>
      </c>
      <c r="C2204" s="2" t="s">
        <v>6312</v>
      </c>
      <c r="D2204" s="21">
        <v>4000</v>
      </c>
      <c r="E2204" s="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7">
        <f t="shared" si="204"/>
        <v>704.18124999999998</v>
      </c>
      <c r="P2204" s="5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48" x14ac:dyDescent="0.2">
      <c r="A2205">
        <v>2203</v>
      </c>
      <c r="B2205" s="2" t="s">
        <v>2204</v>
      </c>
      <c r="C2205" s="2" t="s">
        <v>6313</v>
      </c>
      <c r="D2205" s="21">
        <v>2000</v>
      </c>
      <c r="E2205" s="4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7">
        <f t="shared" si="204"/>
        <v>109.55</v>
      </c>
      <c r="P2205" s="5">
        <f t="shared" si="205"/>
        <v>43</v>
      </c>
      <c r="Q2205" t="str">
        <f t="shared" si="206"/>
        <v>music</v>
      </c>
      <c r="R2205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48" x14ac:dyDescent="0.2">
      <c r="A2206">
        <v>2204</v>
      </c>
      <c r="B2206" s="2" t="s">
        <v>2205</v>
      </c>
      <c r="C2206" s="2" t="s">
        <v>6314</v>
      </c>
      <c r="D2206" s="21">
        <v>1500</v>
      </c>
      <c r="E2206" s="4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7">
        <f t="shared" si="204"/>
        <v>132.86666666666667</v>
      </c>
      <c r="P2206" s="5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48" x14ac:dyDescent="0.2">
      <c r="A2207">
        <v>2205</v>
      </c>
      <c r="B2207" s="2" t="s">
        <v>2206</v>
      </c>
      <c r="C2207" s="2" t="s">
        <v>6315</v>
      </c>
      <c r="D2207" s="21">
        <v>750</v>
      </c>
      <c r="E2207" s="4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7">
        <f t="shared" si="204"/>
        <v>152</v>
      </c>
      <c r="P2207" s="5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48" x14ac:dyDescent="0.2">
      <c r="A2208">
        <v>2206</v>
      </c>
      <c r="B2208" s="2" t="s">
        <v>2207</v>
      </c>
      <c r="C2208" s="2" t="s">
        <v>6316</v>
      </c>
      <c r="D2208" s="21">
        <v>1100</v>
      </c>
      <c r="E2208" s="4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7">
        <f t="shared" si="204"/>
        <v>102.72727272727273</v>
      </c>
      <c r="P2208" s="5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48" x14ac:dyDescent="0.2">
      <c r="A2209">
        <v>2207</v>
      </c>
      <c r="B2209" s="2" t="s">
        <v>2208</v>
      </c>
      <c r="C2209" s="2" t="s">
        <v>6317</v>
      </c>
      <c r="D2209" s="21">
        <v>2000</v>
      </c>
      <c r="E2209" s="4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7">
        <f t="shared" si="204"/>
        <v>100</v>
      </c>
      <c r="P2209" s="5">
        <f t="shared" si="205"/>
        <v>285</v>
      </c>
      <c r="Q2209" t="str">
        <f t="shared" si="206"/>
        <v>music</v>
      </c>
      <c r="R2209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48" x14ac:dyDescent="0.2">
      <c r="A2210">
        <v>2208</v>
      </c>
      <c r="B2210" s="2" t="s">
        <v>2209</v>
      </c>
      <c r="C2210" s="2" t="s">
        <v>6318</v>
      </c>
      <c r="D2210" s="21">
        <v>1000</v>
      </c>
      <c r="E2210" s="4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7">
        <f t="shared" si="204"/>
        <v>101.6</v>
      </c>
      <c r="P2210" s="5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32" x14ac:dyDescent="0.2">
      <c r="A2211">
        <v>2209</v>
      </c>
      <c r="B2211" s="2" t="s">
        <v>2210</v>
      </c>
      <c r="C2211" s="2" t="s">
        <v>6319</v>
      </c>
      <c r="D2211" s="21">
        <v>500</v>
      </c>
      <c r="E2211" s="4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7">
        <f t="shared" si="204"/>
        <v>150.80000000000001</v>
      </c>
      <c r="P2211" s="5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48" x14ac:dyDescent="0.2">
      <c r="A2212">
        <v>2210</v>
      </c>
      <c r="B2212" s="2" t="s">
        <v>2211</v>
      </c>
      <c r="C2212" s="2" t="s">
        <v>6320</v>
      </c>
      <c r="D2212" s="21">
        <v>4000</v>
      </c>
      <c r="E2212" s="4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7">
        <f t="shared" si="204"/>
        <v>111.425</v>
      </c>
      <c r="P2212" s="5">
        <f t="shared" si="205"/>
        <v>61</v>
      </c>
      <c r="Q2212" t="str">
        <f t="shared" si="206"/>
        <v>music</v>
      </c>
      <c r="R2212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48" x14ac:dyDescent="0.2">
      <c r="A2213">
        <v>2211</v>
      </c>
      <c r="B2213" s="2" t="s">
        <v>2212</v>
      </c>
      <c r="C2213" s="2" t="s">
        <v>6321</v>
      </c>
      <c r="D2213" s="21">
        <v>2500</v>
      </c>
      <c r="E2213" s="4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7">
        <f t="shared" si="204"/>
        <v>195.6</v>
      </c>
      <c r="P2213" s="5">
        <f t="shared" si="205"/>
        <v>40</v>
      </c>
      <c r="Q2213" t="str">
        <f t="shared" si="206"/>
        <v>music</v>
      </c>
      <c r="R2213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48" x14ac:dyDescent="0.2">
      <c r="A2214">
        <v>2212</v>
      </c>
      <c r="B2214" s="2" t="s">
        <v>2213</v>
      </c>
      <c r="C2214" s="2" t="s">
        <v>6322</v>
      </c>
      <c r="D2214" s="21">
        <v>6000</v>
      </c>
      <c r="E2214" s="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7">
        <f t="shared" si="204"/>
        <v>114.38333333333333</v>
      </c>
      <c r="P2214" s="5">
        <f t="shared" si="205"/>
        <v>55</v>
      </c>
      <c r="Q2214" t="str">
        <f t="shared" si="206"/>
        <v>music</v>
      </c>
      <c r="R2214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48" x14ac:dyDescent="0.2">
      <c r="A2215">
        <v>2213</v>
      </c>
      <c r="B2215" s="2" t="s">
        <v>2214</v>
      </c>
      <c r="C2215" s="2" t="s">
        <v>6323</v>
      </c>
      <c r="D2215" s="21">
        <v>5</v>
      </c>
      <c r="E2215" s="4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7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48" x14ac:dyDescent="0.2">
      <c r="A2216">
        <v>2214</v>
      </c>
      <c r="B2216" s="2" t="s">
        <v>2215</v>
      </c>
      <c r="C2216" s="2" t="s">
        <v>6324</v>
      </c>
      <c r="D2216" s="21">
        <v>600</v>
      </c>
      <c r="E2216" s="4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7">
        <f t="shared" si="204"/>
        <v>292.50166666666667</v>
      </c>
      <c r="P2216" s="5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32" x14ac:dyDescent="0.2">
      <c r="A2217">
        <v>2215</v>
      </c>
      <c r="B2217" s="2" t="s">
        <v>2216</v>
      </c>
      <c r="C2217" s="2" t="s">
        <v>6325</v>
      </c>
      <c r="D2217" s="21">
        <v>550</v>
      </c>
      <c r="E2217" s="4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7">
        <f t="shared" si="204"/>
        <v>156.36363636363637</v>
      </c>
      <c r="P2217" s="5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48" x14ac:dyDescent="0.2">
      <c r="A2218">
        <v>2216</v>
      </c>
      <c r="B2218" s="2" t="s">
        <v>2217</v>
      </c>
      <c r="C2218" s="2" t="s">
        <v>6326</v>
      </c>
      <c r="D2218" s="21">
        <v>300</v>
      </c>
      <c r="E2218" s="4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7">
        <f t="shared" si="204"/>
        <v>105.66666666666666</v>
      </c>
      <c r="P2218" s="5">
        <f t="shared" si="205"/>
        <v>22</v>
      </c>
      <c r="Q2218" t="str">
        <f t="shared" si="206"/>
        <v>music</v>
      </c>
      <c r="R2218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48" x14ac:dyDescent="0.2">
      <c r="A2219">
        <v>2217</v>
      </c>
      <c r="B2219" s="2" t="s">
        <v>2218</v>
      </c>
      <c r="C2219" s="2" t="s">
        <v>6327</v>
      </c>
      <c r="D2219" s="21">
        <v>420</v>
      </c>
      <c r="E2219" s="4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7">
        <f t="shared" si="204"/>
        <v>101.19047619047619</v>
      </c>
      <c r="P2219" s="5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48" x14ac:dyDescent="0.2">
      <c r="A2220">
        <v>2218</v>
      </c>
      <c r="B2220" s="2" t="s">
        <v>2219</v>
      </c>
      <c r="C2220" s="2" t="s">
        <v>6328</v>
      </c>
      <c r="D2220" s="21">
        <v>2000</v>
      </c>
      <c r="E2220" s="4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7">
        <f t="shared" si="204"/>
        <v>122.833</v>
      </c>
      <c r="P2220" s="5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48" x14ac:dyDescent="0.2">
      <c r="A2221">
        <v>2219</v>
      </c>
      <c r="B2221" s="2" t="s">
        <v>2220</v>
      </c>
      <c r="C2221" s="2" t="s">
        <v>6329</v>
      </c>
      <c r="D2221" s="21">
        <v>1000</v>
      </c>
      <c r="E2221" s="4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7">
        <f t="shared" si="204"/>
        <v>101.49999999999999</v>
      </c>
      <c r="P2221" s="5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48" x14ac:dyDescent="0.2">
      <c r="A2222">
        <v>2220</v>
      </c>
      <c r="B2222" s="2" t="s">
        <v>2221</v>
      </c>
      <c r="C2222" s="2" t="s">
        <v>6330</v>
      </c>
      <c r="D2222" s="21">
        <v>3500</v>
      </c>
      <c r="E2222" s="4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7">
        <f t="shared" si="204"/>
        <v>101.14285714285714</v>
      </c>
      <c r="P2222" s="5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48" x14ac:dyDescent="0.2">
      <c r="A2223">
        <v>2221</v>
      </c>
      <c r="B2223" s="2" t="s">
        <v>2222</v>
      </c>
      <c r="C2223" s="2" t="s">
        <v>6331</v>
      </c>
      <c r="D2223" s="21">
        <v>7500</v>
      </c>
      <c r="E2223" s="4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7">
        <f t="shared" si="204"/>
        <v>108.11999999999999</v>
      </c>
      <c r="P2223" s="5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48" x14ac:dyDescent="0.2">
      <c r="A2224">
        <v>2222</v>
      </c>
      <c r="B2224" s="2" t="s">
        <v>2223</v>
      </c>
      <c r="C2224" s="2" t="s">
        <v>6332</v>
      </c>
      <c r="D2224" s="21">
        <v>500</v>
      </c>
      <c r="E2224" s="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7">
        <f t="shared" si="204"/>
        <v>162.6</v>
      </c>
      <c r="P2224" s="5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48" x14ac:dyDescent="0.2">
      <c r="A2225">
        <v>2223</v>
      </c>
      <c r="B2225" s="2" t="s">
        <v>2224</v>
      </c>
      <c r="C2225" s="2" t="s">
        <v>6333</v>
      </c>
      <c r="D2225" s="21">
        <v>19500</v>
      </c>
      <c r="E2225" s="4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7">
        <f t="shared" si="204"/>
        <v>105.80000000000001</v>
      </c>
      <c r="P2225" s="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48" x14ac:dyDescent="0.2">
      <c r="A2226">
        <v>2224</v>
      </c>
      <c r="B2226" s="2" t="s">
        <v>2225</v>
      </c>
      <c r="C2226" s="2" t="s">
        <v>6334</v>
      </c>
      <c r="D2226" s="21">
        <v>10000</v>
      </c>
      <c r="E2226" s="4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7">
        <f t="shared" si="204"/>
        <v>243.15000000000003</v>
      </c>
      <c r="P2226" s="5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48" x14ac:dyDescent="0.2">
      <c r="A2227">
        <v>2225</v>
      </c>
      <c r="B2227" s="2" t="s">
        <v>2226</v>
      </c>
      <c r="C2227" s="2" t="s">
        <v>6335</v>
      </c>
      <c r="D2227" s="21">
        <v>21000</v>
      </c>
      <c r="E2227" s="4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7">
        <f t="shared" si="204"/>
        <v>944.83338095238094</v>
      </c>
      <c r="P2227" s="5">
        <f t="shared" si="205"/>
        <v>164</v>
      </c>
      <c r="Q2227" t="str">
        <f t="shared" si="206"/>
        <v>games</v>
      </c>
      <c r="R2227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48" x14ac:dyDescent="0.2">
      <c r="A2228">
        <v>2226</v>
      </c>
      <c r="B2228" s="2" t="s">
        <v>2227</v>
      </c>
      <c r="C2228" s="2" t="s">
        <v>6336</v>
      </c>
      <c r="D2228" s="21">
        <v>18000</v>
      </c>
      <c r="E2228" s="4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7">
        <f t="shared" si="204"/>
        <v>108.46283333333334</v>
      </c>
      <c r="P2228" s="5">
        <f t="shared" si="205"/>
        <v>60</v>
      </c>
      <c r="Q2228" t="str">
        <f t="shared" si="206"/>
        <v>games</v>
      </c>
      <c r="R2228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48" x14ac:dyDescent="0.2">
      <c r="A2229">
        <v>2227</v>
      </c>
      <c r="B2229" s="2" t="s">
        <v>2228</v>
      </c>
      <c r="C2229" s="2" t="s">
        <v>6337</v>
      </c>
      <c r="D2229" s="21">
        <v>13000</v>
      </c>
      <c r="E2229" s="4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7">
        <f t="shared" si="204"/>
        <v>157.37692307692308</v>
      </c>
      <c r="P2229" s="5">
        <f t="shared" si="205"/>
        <v>67</v>
      </c>
      <c r="Q2229" t="str">
        <f t="shared" si="206"/>
        <v>games</v>
      </c>
      <c r="R2229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48" x14ac:dyDescent="0.2">
      <c r="A2230">
        <v>2228</v>
      </c>
      <c r="B2230" s="2" t="s">
        <v>2229</v>
      </c>
      <c r="C2230" s="2" t="s">
        <v>6338</v>
      </c>
      <c r="D2230" s="21">
        <v>1000</v>
      </c>
      <c r="E2230" s="4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7">
        <f t="shared" si="204"/>
        <v>1174.49</v>
      </c>
      <c r="P2230" s="5">
        <f t="shared" si="205"/>
        <v>81</v>
      </c>
      <c r="Q2230" t="str">
        <f t="shared" si="206"/>
        <v>games</v>
      </c>
      <c r="R2230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48" x14ac:dyDescent="0.2">
      <c r="A2231">
        <v>2229</v>
      </c>
      <c r="B2231" s="2" t="s">
        <v>2230</v>
      </c>
      <c r="C2231" s="2" t="s">
        <v>6339</v>
      </c>
      <c r="D2231" s="21">
        <v>8012</v>
      </c>
      <c r="E2231" s="4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7">
        <f t="shared" si="204"/>
        <v>171.04755366949576</v>
      </c>
      <c r="P2231" s="5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48" x14ac:dyDescent="0.2">
      <c r="A2232">
        <v>2230</v>
      </c>
      <c r="B2232" s="2" t="s">
        <v>2231</v>
      </c>
      <c r="C2232" s="2" t="s">
        <v>6340</v>
      </c>
      <c r="D2232" s="21">
        <v>8500</v>
      </c>
      <c r="E2232" s="4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7">
        <f t="shared" si="204"/>
        <v>125.95294117647057</v>
      </c>
      <c r="P2232" s="5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48" x14ac:dyDescent="0.2">
      <c r="A2233">
        <v>2231</v>
      </c>
      <c r="B2233" s="2" t="s">
        <v>2232</v>
      </c>
      <c r="C2233" s="2" t="s">
        <v>6341</v>
      </c>
      <c r="D2233" s="21">
        <v>2500</v>
      </c>
      <c r="E2233" s="4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7">
        <f t="shared" si="204"/>
        <v>1212.1296000000002</v>
      </c>
      <c r="P2233" s="5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48" x14ac:dyDescent="0.2">
      <c r="A2234">
        <v>2232</v>
      </c>
      <c r="B2234" s="2" t="s">
        <v>2233</v>
      </c>
      <c r="C2234" s="2" t="s">
        <v>6342</v>
      </c>
      <c r="D2234" s="21">
        <v>5000</v>
      </c>
      <c r="E2234" s="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7">
        <f t="shared" si="204"/>
        <v>495.8</v>
      </c>
      <c r="P2234" s="5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48" x14ac:dyDescent="0.2">
      <c r="A2235">
        <v>2233</v>
      </c>
      <c r="B2235" s="2" t="s">
        <v>2234</v>
      </c>
      <c r="C2235" s="2" t="s">
        <v>6343</v>
      </c>
      <c r="D2235" s="21">
        <v>2500</v>
      </c>
      <c r="E2235" s="4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7">
        <f t="shared" si="204"/>
        <v>332.03999999999996</v>
      </c>
      <c r="P2235" s="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48" x14ac:dyDescent="0.2">
      <c r="A2236">
        <v>2234</v>
      </c>
      <c r="B2236" s="2" t="s">
        <v>2235</v>
      </c>
      <c r="C2236" s="2" t="s">
        <v>6344</v>
      </c>
      <c r="D2236" s="21">
        <v>100</v>
      </c>
      <c r="E2236" s="4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7">
        <f t="shared" si="204"/>
        <v>1165</v>
      </c>
      <c r="P2236" s="5">
        <f t="shared" si="205"/>
        <v>41</v>
      </c>
      <c r="Q2236" t="str">
        <f t="shared" si="206"/>
        <v>games</v>
      </c>
      <c r="R2236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32" x14ac:dyDescent="0.2">
      <c r="A2237">
        <v>2235</v>
      </c>
      <c r="B2237" s="2" t="s">
        <v>2236</v>
      </c>
      <c r="C2237" s="2" t="s">
        <v>6345</v>
      </c>
      <c r="D2237" s="21">
        <v>13000</v>
      </c>
      <c r="E2237" s="4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7">
        <f t="shared" si="204"/>
        <v>153.3153846153846</v>
      </c>
      <c r="P2237" s="5">
        <f t="shared" si="205"/>
        <v>135</v>
      </c>
      <c r="Q2237" t="str">
        <f t="shared" si="206"/>
        <v>games</v>
      </c>
      <c r="R2237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32" x14ac:dyDescent="0.2">
      <c r="A2238">
        <v>2236</v>
      </c>
      <c r="B2238" s="2" t="s">
        <v>2237</v>
      </c>
      <c r="C2238" s="2" t="s">
        <v>6346</v>
      </c>
      <c r="D2238" s="21">
        <v>2800</v>
      </c>
      <c r="E2238" s="4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7">
        <f t="shared" si="204"/>
        <v>537.10714285714289</v>
      </c>
      <c r="P2238" s="5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48" x14ac:dyDescent="0.2">
      <c r="A2239">
        <v>2237</v>
      </c>
      <c r="B2239" s="2" t="s">
        <v>2238</v>
      </c>
      <c r="C2239" s="2" t="s">
        <v>6347</v>
      </c>
      <c r="D2239" s="21">
        <v>18000</v>
      </c>
      <c r="E2239" s="4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7">
        <f t="shared" si="204"/>
        <v>352.92777777777775</v>
      </c>
      <c r="P2239" s="5">
        <f t="shared" si="205"/>
        <v>64</v>
      </c>
      <c r="Q2239" t="str">
        <f t="shared" si="206"/>
        <v>games</v>
      </c>
      <c r="R2239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32" x14ac:dyDescent="0.2">
      <c r="A2240">
        <v>2238</v>
      </c>
      <c r="B2240" s="2" t="s">
        <v>2239</v>
      </c>
      <c r="C2240" s="2" t="s">
        <v>6348</v>
      </c>
      <c r="D2240" s="21">
        <v>4000</v>
      </c>
      <c r="E2240" s="4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7">
        <f t="shared" si="204"/>
        <v>137.4</v>
      </c>
      <c r="P2240" s="5">
        <f t="shared" si="205"/>
        <v>69</v>
      </c>
      <c r="Q2240" t="str">
        <f t="shared" si="206"/>
        <v>games</v>
      </c>
      <c r="R2240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32" x14ac:dyDescent="0.2">
      <c r="A2241">
        <v>2239</v>
      </c>
      <c r="B2241" s="2" t="s">
        <v>2240</v>
      </c>
      <c r="C2241" s="2" t="s">
        <v>6349</v>
      </c>
      <c r="D2241" s="21">
        <v>25000</v>
      </c>
      <c r="E2241" s="4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7">
        <f t="shared" si="204"/>
        <v>128.02668</v>
      </c>
      <c r="P2241" s="5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48" x14ac:dyDescent="0.2">
      <c r="A2242">
        <v>2240</v>
      </c>
      <c r="B2242" s="2" t="s">
        <v>2241</v>
      </c>
      <c r="C2242" s="2" t="s">
        <v>6350</v>
      </c>
      <c r="D2242" s="21">
        <v>5000</v>
      </c>
      <c r="E2242" s="4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7">
        <f t="shared" si="204"/>
        <v>270.68</v>
      </c>
      <c r="P2242" s="5">
        <f t="shared" si="205"/>
        <v>140</v>
      </c>
      <c r="Q2242" t="str">
        <f t="shared" si="206"/>
        <v>games</v>
      </c>
      <c r="R2242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48" x14ac:dyDescent="0.2">
      <c r="A2243">
        <v>2241</v>
      </c>
      <c r="B2243" s="2" t="s">
        <v>2242</v>
      </c>
      <c r="C2243" s="2" t="s">
        <v>6351</v>
      </c>
      <c r="D2243" s="21">
        <v>1000</v>
      </c>
      <c r="E2243" s="4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7">
        <f t="shared" ref="O2243:O2306" si="210">(E2243/D2243)*100</f>
        <v>806.4</v>
      </c>
      <c r="P2243" s="5">
        <f t="shared" ref="P2243:P2306" si="211">IF(E2243, QUOTIENT(E2243,L2243),0)</f>
        <v>49</v>
      </c>
      <c r="Q2243" t="str">
        <f t="shared" ref="Q2243:Q2306" si="212">LEFT(N2243,FIND("/",N2243,1)-1)</f>
        <v>games</v>
      </c>
      <c r="R2243" t="str">
        <f t="shared" ref="R2243:R2306" si="213">RIGHT(N2243,LEN(N2243)-FIND("/",N2243,1))</f>
        <v>tabletop games</v>
      </c>
      <c r="S2243" s="15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2" t="s">
        <v>2243</v>
      </c>
      <c r="C2244" s="2" t="s">
        <v>6352</v>
      </c>
      <c r="D2244" s="21">
        <v>10000</v>
      </c>
      <c r="E2244" s="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7">
        <f t="shared" si="210"/>
        <v>1360.0976000000001</v>
      </c>
      <c r="P2244" s="5">
        <f t="shared" si="211"/>
        <v>53</v>
      </c>
      <c r="Q2244" t="str">
        <f t="shared" si="212"/>
        <v>games</v>
      </c>
      <c r="R2244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48" x14ac:dyDescent="0.2">
      <c r="A2245">
        <v>2243</v>
      </c>
      <c r="B2245" s="2" t="s">
        <v>2244</v>
      </c>
      <c r="C2245" s="2" t="s">
        <v>6353</v>
      </c>
      <c r="D2245" s="21">
        <v>1</v>
      </c>
      <c r="E2245" s="4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7">
        <f t="shared" si="210"/>
        <v>930250</v>
      </c>
      <c r="P2245" s="5">
        <f t="shared" si="211"/>
        <v>4</v>
      </c>
      <c r="Q2245" t="str">
        <f t="shared" si="212"/>
        <v>games</v>
      </c>
      <c r="R2245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48" x14ac:dyDescent="0.2">
      <c r="A2246">
        <v>2244</v>
      </c>
      <c r="B2246" s="2" t="s">
        <v>2245</v>
      </c>
      <c r="C2246" s="2" t="s">
        <v>6354</v>
      </c>
      <c r="D2246" s="21">
        <v>5000</v>
      </c>
      <c r="E2246" s="4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7">
        <f t="shared" si="210"/>
        <v>377.02</v>
      </c>
      <c r="P2246" s="5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48" x14ac:dyDescent="0.2">
      <c r="A2247">
        <v>2245</v>
      </c>
      <c r="B2247" s="2" t="s">
        <v>2246</v>
      </c>
      <c r="C2247" s="2" t="s">
        <v>6355</v>
      </c>
      <c r="D2247" s="21">
        <v>4000</v>
      </c>
      <c r="E2247" s="4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7">
        <f t="shared" si="210"/>
        <v>2647.0250000000001</v>
      </c>
      <c r="P2247" s="5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48" x14ac:dyDescent="0.2">
      <c r="A2248">
        <v>2246</v>
      </c>
      <c r="B2248" s="2" t="s">
        <v>2247</v>
      </c>
      <c r="C2248" s="2" t="s">
        <v>6356</v>
      </c>
      <c r="D2248" s="21">
        <v>2500</v>
      </c>
      <c r="E2248" s="4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7">
        <f t="shared" si="210"/>
        <v>100.12</v>
      </c>
      <c r="P2248" s="5">
        <f t="shared" si="211"/>
        <v>43</v>
      </c>
      <c r="Q2248" t="str">
        <f t="shared" si="212"/>
        <v>games</v>
      </c>
      <c r="R2248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32" x14ac:dyDescent="0.2">
      <c r="A2249">
        <v>2247</v>
      </c>
      <c r="B2249" s="2" t="s">
        <v>2248</v>
      </c>
      <c r="C2249" s="2" t="s">
        <v>6357</v>
      </c>
      <c r="D2249" s="21">
        <v>18500</v>
      </c>
      <c r="E2249" s="4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7">
        <f t="shared" si="210"/>
        <v>104.45405405405405</v>
      </c>
      <c r="P2249" s="5">
        <f t="shared" si="211"/>
        <v>50</v>
      </c>
      <c r="Q2249" t="str">
        <f t="shared" si="212"/>
        <v>games</v>
      </c>
      <c r="R2249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48" x14ac:dyDescent="0.2">
      <c r="A2250">
        <v>2248</v>
      </c>
      <c r="B2250" s="2" t="s">
        <v>2249</v>
      </c>
      <c r="C2250" s="2" t="s">
        <v>6358</v>
      </c>
      <c r="D2250" s="21">
        <v>7000</v>
      </c>
      <c r="E2250" s="4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7">
        <f t="shared" si="210"/>
        <v>107.21428571428571</v>
      </c>
      <c r="P2250" s="5">
        <f t="shared" si="211"/>
        <v>58</v>
      </c>
      <c r="Q2250" t="str">
        <f t="shared" si="212"/>
        <v>games</v>
      </c>
      <c r="R2250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48" x14ac:dyDescent="0.2">
      <c r="A2251">
        <v>2249</v>
      </c>
      <c r="B2251" s="2" t="s">
        <v>2250</v>
      </c>
      <c r="C2251" s="2" t="s">
        <v>6359</v>
      </c>
      <c r="D2251" s="21">
        <v>3500</v>
      </c>
      <c r="E2251" s="4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7">
        <f t="shared" si="210"/>
        <v>168.77142857142857</v>
      </c>
      <c r="P2251" s="5">
        <f t="shared" si="211"/>
        <v>32</v>
      </c>
      <c r="Q2251" t="str">
        <f t="shared" si="212"/>
        <v>games</v>
      </c>
      <c r="R2251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48" x14ac:dyDescent="0.2">
      <c r="A2252">
        <v>2250</v>
      </c>
      <c r="B2252" s="2" t="s">
        <v>2251</v>
      </c>
      <c r="C2252" s="2" t="s">
        <v>6360</v>
      </c>
      <c r="D2252" s="21">
        <v>25000</v>
      </c>
      <c r="E2252" s="4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7">
        <f t="shared" si="210"/>
        <v>975.11200000000008</v>
      </c>
      <c r="P2252" s="5">
        <f t="shared" si="211"/>
        <v>426</v>
      </c>
      <c r="Q2252" t="str">
        <f t="shared" si="212"/>
        <v>games</v>
      </c>
      <c r="R2252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48" x14ac:dyDescent="0.2">
      <c r="A2253">
        <v>2251</v>
      </c>
      <c r="B2253" s="2" t="s">
        <v>2252</v>
      </c>
      <c r="C2253" s="2" t="s">
        <v>6361</v>
      </c>
      <c r="D2253" s="21">
        <v>8500</v>
      </c>
      <c r="E2253" s="4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7">
        <f t="shared" si="210"/>
        <v>134.44929411764704</v>
      </c>
      <c r="P2253" s="5">
        <f t="shared" si="211"/>
        <v>23</v>
      </c>
      <c r="Q2253" t="str">
        <f t="shared" si="212"/>
        <v>games</v>
      </c>
      <c r="R2253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48" x14ac:dyDescent="0.2">
      <c r="A2254">
        <v>2252</v>
      </c>
      <c r="B2254" s="2" t="s">
        <v>2253</v>
      </c>
      <c r="C2254" s="2" t="s">
        <v>6362</v>
      </c>
      <c r="D2254" s="21">
        <v>9000</v>
      </c>
      <c r="E2254" s="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7">
        <f t="shared" si="210"/>
        <v>272.27777777777777</v>
      </c>
      <c r="P2254" s="5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48" x14ac:dyDescent="0.2">
      <c r="A2255">
        <v>2253</v>
      </c>
      <c r="B2255" s="2" t="s">
        <v>2254</v>
      </c>
      <c r="C2255" s="2" t="s">
        <v>6363</v>
      </c>
      <c r="D2255" s="21">
        <v>8000</v>
      </c>
      <c r="E2255" s="4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7">
        <f t="shared" si="210"/>
        <v>112.6875</v>
      </c>
      <c r="P2255" s="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32" x14ac:dyDescent="0.2">
      <c r="A2256">
        <v>2254</v>
      </c>
      <c r="B2256" s="2" t="s">
        <v>2255</v>
      </c>
      <c r="C2256" s="2" t="s">
        <v>6364</v>
      </c>
      <c r="D2256" s="21">
        <v>500</v>
      </c>
      <c r="E2256" s="4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7">
        <f t="shared" si="210"/>
        <v>459.8</v>
      </c>
      <c r="P2256" s="5">
        <f t="shared" si="211"/>
        <v>11</v>
      </c>
      <c r="Q2256" t="str">
        <f t="shared" si="212"/>
        <v>games</v>
      </c>
      <c r="R2256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32" x14ac:dyDescent="0.2">
      <c r="A2257">
        <v>2255</v>
      </c>
      <c r="B2257" s="2" t="s">
        <v>2256</v>
      </c>
      <c r="C2257" s="2" t="s">
        <v>6365</v>
      </c>
      <c r="D2257" s="21">
        <v>3950</v>
      </c>
      <c r="E2257" s="4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7">
        <f t="shared" si="210"/>
        <v>286.65822784810126</v>
      </c>
      <c r="P2257" s="5">
        <f t="shared" si="211"/>
        <v>41</v>
      </c>
      <c r="Q2257" t="str">
        <f t="shared" si="212"/>
        <v>games</v>
      </c>
      <c r="R2257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48" x14ac:dyDescent="0.2">
      <c r="A2258">
        <v>2256</v>
      </c>
      <c r="B2258" s="2" t="s">
        <v>2257</v>
      </c>
      <c r="C2258" s="2" t="s">
        <v>6366</v>
      </c>
      <c r="D2258" s="21">
        <v>480</v>
      </c>
      <c r="E2258" s="4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7">
        <f t="shared" si="210"/>
        <v>222.70833333333334</v>
      </c>
      <c r="P2258" s="5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48" x14ac:dyDescent="0.2">
      <c r="A2259">
        <v>2257</v>
      </c>
      <c r="B2259" s="2" t="s">
        <v>2258</v>
      </c>
      <c r="C2259" s="2" t="s">
        <v>6367</v>
      </c>
      <c r="D2259" s="21">
        <v>2500</v>
      </c>
      <c r="E2259" s="4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7">
        <f t="shared" si="210"/>
        <v>636.14</v>
      </c>
      <c r="P2259" s="5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32" x14ac:dyDescent="0.2">
      <c r="A2260">
        <v>2258</v>
      </c>
      <c r="B2260" s="2" t="s">
        <v>2259</v>
      </c>
      <c r="C2260" s="2" t="s">
        <v>6368</v>
      </c>
      <c r="D2260" s="21">
        <v>2200</v>
      </c>
      <c r="E2260" s="4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7">
        <f t="shared" si="210"/>
        <v>146.5</v>
      </c>
      <c r="P2260" s="5">
        <f t="shared" si="211"/>
        <v>15</v>
      </c>
      <c r="Q2260" t="str">
        <f t="shared" si="212"/>
        <v>games</v>
      </c>
      <c r="R2260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48" x14ac:dyDescent="0.2">
      <c r="A2261">
        <v>2259</v>
      </c>
      <c r="B2261" s="2" t="s">
        <v>2260</v>
      </c>
      <c r="C2261" s="2" t="s">
        <v>6369</v>
      </c>
      <c r="D2261" s="21">
        <v>1000</v>
      </c>
      <c r="E2261" s="4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7">
        <f t="shared" si="210"/>
        <v>1867.1</v>
      </c>
      <c r="P2261" s="5">
        <f t="shared" si="211"/>
        <v>90</v>
      </c>
      <c r="Q2261" t="str">
        <f t="shared" si="212"/>
        <v>games</v>
      </c>
      <c r="R2261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48" x14ac:dyDescent="0.2">
      <c r="A2262">
        <v>2260</v>
      </c>
      <c r="B2262" s="2" t="s">
        <v>2261</v>
      </c>
      <c r="C2262" s="2" t="s">
        <v>6370</v>
      </c>
      <c r="D2262" s="21">
        <v>2500</v>
      </c>
      <c r="E2262" s="4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7">
        <f t="shared" si="210"/>
        <v>326.92</v>
      </c>
      <c r="P2262" s="5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48" x14ac:dyDescent="0.2">
      <c r="A2263">
        <v>2261</v>
      </c>
      <c r="B2263" s="2" t="s">
        <v>2262</v>
      </c>
      <c r="C2263" s="2" t="s">
        <v>6371</v>
      </c>
      <c r="D2263" s="21">
        <v>1000</v>
      </c>
      <c r="E2263" s="4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7">
        <f t="shared" si="210"/>
        <v>779.5</v>
      </c>
      <c r="P2263" s="5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32" x14ac:dyDescent="0.2">
      <c r="A2264">
        <v>2262</v>
      </c>
      <c r="B2264" s="2" t="s">
        <v>2263</v>
      </c>
      <c r="C2264" s="2" t="s">
        <v>6372</v>
      </c>
      <c r="D2264" s="21">
        <v>3300</v>
      </c>
      <c r="E2264" s="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7">
        <f t="shared" si="210"/>
        <v>154.15151515151516</v>
      </c>
      <c r="P2264" s="5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48" x14ac:dyDescent="0.2">
      <c r="A2265">
        <v>2263</v>
      </c>
      <c r="B2265" s="2" t="s">
        <v>2264</v>
      </c>
      <c r="C2265" s="2" t="s">
        <v>6373</v>
      </c>
      <c r="D2265" s="21">
        <v>7500</v>
      </c>
      <c r="E2265" s="4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7">
        <f t="shared" si="210"/>
        <v>115.54666666666667</v>
      </c>
      <c r="P2265" s="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48" x14ac:dyDescent="0.2">
      <c r="A2266">
        <v>2264</v>
      </c>
      <c r="B2266" s="2" t="s">
        <v>2265</v>
      </c>
      <c r="C2266" s="2" t="s">
        <v>6374</v>
      </c>
      <c r="D2266" s="21">
        <v>6000</v>
      </c>
      <c r="E2266" s="4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7">
        <f t="shared" si="210"/>
        <v>180.03333333333333</v>
      </c>
      <c r="P2266" s="5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48" x14ac:dyDescent="0.2">
      <c r="A2267">
        <v>2265</v>
      </c>
      <c r="B2267" s="2" t="s">
        <v>2266</v>
      </c>
      <c r="C2267" s="2" t="s">
        <v>6375</v>
      </c>
      <c r="D2267" s="21">
        <v>200</v>
      </c>
      <c r="E2267" s="4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7">
        <f t="shared" si="210"/>
        <v>298.5</v>
      </c>
      <c r="P2267" s="5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48" x14ac:dyDescent="0.2">
      <c r="A2268">
        <v>2266</v>
      </c>
      <c r="B2268" s="2" t="s">
        <v>2267</v>
      </c>
      <c r="C2268" s="2" t="s">
        <v>6376</v>
      </c>
      <c r="D2268" s="21">
        <v>1500</v>
      </c>
      <c r="E2268" s="4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7">
        <f t="shared" si="210"/>
        <v>320.26666666666665</v>
      </c>
      <c r="P2268" s="5">
        <f t="shared" si="211"/>
        <v>24</v>
      </c>
      <c r="Q2268" t="str">
        <f t="shared" si="212"/>
        <v>games</v>
      </c>
      <c r="R2268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48" x14ac:dyDescent="0.2">
      <c r="A2269">
        <v>2267</v>
      </c>
      <c r="B2269" s="2" t="s">
        <v>2268</v>
      </c>
      <c r="C2269" s="2" t="s">
        <v>6377</v>
      </c>
      <c r="D2269" s="21">
        <v>20000</v>
      </c>
      <c r="E2269" s="4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7">
        <f t="shared" si="210"/>
        <v>380.52499999999998</v>
      </c>
      <c r="P2269" s="5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48" x14ac:dyDescent="0.2">
      <c r="A2270">
        <v>2268</v>
      </c>
      <c r="B2270" s="2" t="s">
        <v>2269</v>
      </c>
      <c r="C2270" s="2" t="s">
        <v>6378</v>
      </c>
      <c r="D2270" s="21">
        <v>28000</v>
      </c>
      <c r="E2270" s="4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7">
        <f t="shared" si="210"/>
        <v>102.60000000000001</v>
      </c>
      <c r="P2270" s="5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48" x14ac:dyDescent="0.2">
      <c r="A2271">
        <v>2269</v>
      </c>
      <c r="B2271" s="2" t="s">
        <v>2270</v>
      </c>
      <c r="C2271" s="2" t="s">
        <v>6379</v>
      </c>
      <c r="D2271" s="21">
        <v>2500</v>
      </c>
      <c r="E2271" s="4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7">
        <f t="shared" si="210"/>
        <v>1801.64</v>
      </c>
      <c r="P2271" s="5">
        <f t="shared" si="211"/>
        <v>49</v>
      </c>
      <c r="Q2271" t="str">
        <f t="shared" si="212"/>
        <v>games</v>
      </c>
      <c r="R2271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48" x14ac:dyDescent="0.2">
      <c r="A2272">
        <v>2270</v>
      </c>
      <c r="B2272" s="2" t="s">
        <v>2271</v>
      </c>
      <c r="C2272" s="2" t="s">
        <v>6380</v>
      </c>
      <c r="D2272" s="21">
        <v>25000</v>
      </c>
      <c r="E2272" s="4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7">
        <f t="shared" si="210"/>
        <v>720.24800000000005</v>
      </c>
      <c r="P2272" s="5">
        <f t="shared" si="211"/>
        <v>107</v>
      </c>
      <c r="Q2272" t="str">
        <f t="shared" si="212"/>
        <v>games</v>
      </c>
      <c r="R2272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48" x14ac:dyDescent="0.2">
      <c r="A2273">
        <v>2271</v>
      </c>
      <c r="B2273" s="2" t="s">
        <v>2272</v>
      </c>
      <c r="C2273" s="2" t="s">
        <v>6381</v>
      </c>
      <c r="D2273" s="21">
        <v>20000</v>
      </c>
      <c r="E2273" s="4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7">
        <f t="shared" si="210"/>
        <v>283.09000000000003</v>
      </c>
      <c r="P2273" s="5">
        <f t="shared" si="211"/>
        <v>42</v>
      </c>
      <c r="Q2273" t="str">
        <f t="shared" si="212"/>
        <v>games</v>
      </c>
      <c r="R2273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48" x14ac:dyDescent="0.2">
      <c r="A2274">
        <v>2272</v>
      </c>
      <c r="B2274" s="2" t="s">
        <v>2273</v>
      </c>
      <c r="C2274" s="2" t="s">
        <v>6382</v>
      </c>
      <c r="D2274" s="21">
        <v>1000</v>
      </c>
      <c r="E2274" s="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7">
        <f t="shared" si="210"/>
        <v>1356.6000000000001</v>
      </c>
      <c r="P2274" s="5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48" x14ac:dyDescent="0.2">
      <c r="A2275">
        <v>2273</v>
      </c>
      <c r="B2275" s="2" t="s">
        <v>2274</v>
      </c>
      <c r="C2275" s="2" t="s">
        <v>6383</v>
      </c>
      <c r="D2275" s="21">
        <v>2500</v>
      </c>
      <c r="E2275" s="4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7">
        <f t="shared" si="210"/>
        <v>220.35999999999999</v>
      </c>
      <c r="P2275" s="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48" x14ac:dyDescent="0.2">
      <c r="A2276">
        <v>2274</v>
      </c>
      <c r="B2276" s="2" t="s">
        <v>2275</v>
      </c>
      <c r="C2276" s="2" t="s">
        <v>6384</v>
      </c>
      <c r="D2276" s="21">
        <v>2500</v>
      </c>
      <c r="E2276" s="4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7">
        <f t="shared" si="210"/>
        <v>119.6</v>
      </c>
      <c r="P2276" s="5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48" x14ac:dyDescent="0.2">
      <c r="A2277">
        <v>2275</v>
      </c>
      <c r="B2277" s="2" t="s">
        <v>2276</v>
      </c>
      <c r="C2277" s="2" t="s">
        <v>6385</v>
      </c>
      <c r="D2277" s="21">
        <v>650</v>
      </c>
      <c r="E2277" s="4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7">
        <f t="shared" si="210"/>
        <v>407.76923076923077</v>
      </c>
      <c r="P2277" s="5">
        <f t="shared" si="211"/>
        <v>33</v>
      </c>
      <c r="Q2277" t="str">
        <f t="shared" si="212"/>
        <v>games</v>
      </c>
      <c r="R2277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48" x14ac:dyDescent="0.2">
      <c r="A2278">
        <v>2276</v>
      </c>
      <c r="B2278" s="2" t="s">
        <v>2277</v>
      </c>
      <c r="C2278" s="2" t="s">
        <v>6386</v>
      </c>
      <c r="D2278" s="21">
        <v>4589</v>
      </c>
      <c r="E2278" s="4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7">
        <f t="shared" si="210"/>
        <v>105.81826105905425</v>
      </c>
      <c r="P2278" s="5">
        <f t="shared" si="211"/>
        <v>64</v>
      </c>
      <c r="Q2278" t="str">
        <f t="shared" si="212"/>
        <v>games</v>
      </c>
      <c r="R2278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48" x14ac:dyDescent="0.2">
      <c r="A2279">
        <v>2277</v>
      </c>
      <c r="B2279" s="2" t="s">
        <v>2278</v>
      </c>
      <c r="C2279" s="2" t="s">
        <v>6387</v>
      </c>
      <c r="D2279" s="21">
        <v>8500</v>
      </c>
      <c r="E2279" s="4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7">
        <f t="shared" si="210"/>
        <v>141.08235294117648</v>
      </c>
      <c r="P2279" s="5">
        <f t="shared" si="211"/>
        <v>57</v>
      </c>
      <c r="Q2279" t="str">
        <f t="shared" si="212"/>
        <v>games</v>
      </c>
      <c r="R2279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32" x14ac:dyDescent="0.2">
      <c r="A2280">
        <v>2278</v>
      </c>
      <c r="B2280" s="2" t="s">
        <v>2279</v>
      </c>
      <c r="C2280" s="2" t="s">
        <v>6388</v>
      </c>
      <c r="D2280" s="21">
        <v>2000</v>
      </c>
      <c r="E2280" s="4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7">
        <f t="shared" si="210"/>
        <v>270.7</v>
      </c>
      <c r="P2280" s="5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48" x14ac:dyDescent="0.2">
      <c r="A2281">
        <v>2279</v>
      </c>
      <c r="B2281" s="2" t="s">
        <v>2280</v>
      </c>
      <c r="C2281" s="2" t="s">
        <v>6389</v>
      </c>
      <c r="D2281" s="21">
        <v>1000</v>
      </c>
      <c r="E2281" s="4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7">
        <f t="shared" si="210"/>
        <v>153.80000000000001</v>
      </c>
      <c r="P2281" s="5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48" x14ac:dyDescent="0.2">
      <c r="A2282">
        <v>2280</v>
      </c>
      <c r="B2282" s="2" t="s">
        <v>2281</v>
      </c>
      <c r="C2282" s="2" t="s">
        <v>6390</v>
      </c>
      <c r="D2282" s="21">
        <v>9800</v>
      </c>
      <c r="E2282" s="4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7">
        <f t="shared" si="210"/>
        <v>403.57653061224488</v>
      </c>
      <c r="P2282" s="5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48" x14ac:dyDescent="0.2">
      <c r="A2283">
        <v>2281</v>
      </c>
      <c r="B2283" s="2" t="s">
        <v>2282</v>
      </c>
      <c r="C2283" s="2" t="s">
        <v>6391</v>
      </c>
      <c r="D2283" s="21">
        <v>300</v>
      </c>
      <c r="E2283" s="4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7">
        <f t="shared" si="210"/>
        <v>185</v>
      </c>
      <c r="P2283" s="5">
        <f t="shared" si="211"/>
        <v>50</v>
      </c>
      <c r="Q2283" t="str">
        <f t="shared" si="212"/>
        <v>music</v>
      </c>
      <c r="R2283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32" x14ac:dyDescent="0.2">
      <c r="A2284">
        <v>2282</v>
      </c>
      <c r="B2284" s="2" t="s">
        <v>2283</v>
      </c>
      <c r="C2284" s="2" t="s">
        <v>6392</v>
      </c>
      <c r="D2284" s="21">
        <v>750</v>
      </c>
      <c r="E2284" s="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7">
        <f t="shared" si="210"/>
        <v>185.33333333333331</v>
      </c>
      <c r="P2284" s="5">
        <f t="shared" si="211"/>
        <v>115</v>
      </c>
      <c r="Q2284" t="str">
        <f t="shared" si="212"/>
        <v>music</v>
      </c>
      <c r="R2284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48" x14ac:dyDescent="0.2">
      <c r="A2285">
        <v>2283</v>
      </c>
      <c r="B2285" s="2" t="s">
        <v>2284</v>
      </c>
      <c r="C2285" s="2" t="s">
        <v>6393</v>
      </c>
      <c r="D2285" s="21">
        <v>3000</v>
      </c>
      <c r="E2285" s="4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7">
        <f t="shared" si="210"/>
        <v>100.85533333333332</v>
      </c>
      <c r="P2285" s="5">
        <f t="shared" si="211"/>
        <v>63</v>
      </c>
      <c r="Q2285" t="str">
        <f t="shared" si="212"/>
        <v>music</v>
      </c>
      <c r="R2285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32" x14ac:dyDescent="0.2">
      <c r="A2286">
        <v>2284</v>
      </c>
      <c r="B2286" s="2" t="s">
        <v>2285</v>
      </c>
      <c r="C2286" s="2" t="s">
        <v>6394</v>
      </c>
      <c r="D2286" s="21">
        <v>6000</v>
      </c>
      <c r="E2286" s="4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7">
        <f t="shared" si="210"/>
        <v>106.22116666666668</v>
      </c>
      <c r="P2286" s="5">
        <f t="shared" si="211"/>
        <v>108</v>
      </c>
      <c r="Q2286" t="str">
        <f t="shared" si="212"/>
        <v>music</v>
      </c>
      <c r="R2286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48" x14ac:dyDescent="0.2">
      <c r="A2287">
        <v>2285</v>
      </c>
      <c r="B2287" s="2" t="s">
        <v>2286</v>
      </c>
      <c r="C2287" s="2" t="s">
        <v>6395</v>
      </c>
      <c r="D2287" s="21">
        <v>3000</v>
      </c>
      <c r="E2287" s="4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7">
        <f t="shared" si="210"/>
        <v>121.36666666666667</v>
      </c>
      <c r="P2287" s="5">
        <f t="shared" si="211"/>
        <v>46</v>
      </c>
      <c r="Q2287" t="str">
        <f t="shared" si="212"/>
        <v>music</v>
      </c>
      <c r="R2287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48" x14ac:dyDescent="0.2">
      <c r="A2288">
        <v>2286</v>
      </c>
      <c r="B2288" s="2" t="s">
        <v>2287</v>
      </c>
      <c r="C2288" s="2" t="s">
        <v>6396</v>
      </c>
      <c r="D2288" s="21">
        <v>1500</v>
      </c>
      <c r="E2288" s="4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7">
        <f t="shared" si="210"/>
        <v>100.06666666666666</v>
      </c>
      <c r="P2288" s="5">
        <f t="shared" si="211"/>
        <v>107</v>
      </c>
      <c r="Q2288" t="str">
        <f t="shared" si="212"/>
        <v>music</v>
      </c>
      <c r="R2288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48" x14ac:dyDescent="0.2">
      <c r="A2289">
        <v>2287</v>
      </c>
      <c r="B2289" s="2" t="s">
        <v>2288</v>
      </c>
      <c r="C2289" s="2" t="s">
        <v>6397</v>
      </c>
      <c r="D2289" s="21">
        <v>4500</v>
      </c>
      <c r="E2289" s="4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7">
        <f t="shared" si="210"/>
        <v>119.97755555555555</v>
      </c>
      <c r="P2289" s="5">
        <f t="shared" si="211"/>
        <v>50</v>
      </c>
      <c r="Q2289" t="str">
        <f t="shared" si="212"/>
        <v>music</v>
      </c>
      <c r="R2289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48" x14ac:dyDescent="0.2">
      <c r="A2290">
        <v>2288</v>
      </c>
      <c r="B2290" s="2" t="s">
        <v>2289</v>
      </c>
      <c r="C2290" s="2" t="s">
        <v>6398</v>
      </c>
      <c r="D2290" s="21">
        <v>1000</v>
      </c>
      <c r="E2290" s="4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7">
        <f t="shared" si="210"/>
        <v>100.1</v>
      </c>
      <c r="P2290" s="5">
        <f t="shared" si="211"/>
        <v>40</v>
      </c>
      <c r="Q2290" t="str">
        <f t="shared" si="212"/>
        <v>music</v>
      </c>
      <c r="R2290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48" x14ac:dyDescent="0.2">
      <c r="A2291">
        <v>2289</v>
      </c>
      <c r="B2291" s="2" t="s">
        <v>2290</v>
      </c>
      <c r="C2291" s="2" t="s">
        <v>6399</v>
      </c>
      <c r="D2291" s="21">
        <v>1500</v>
      </c>
      <c r="E2291" s="4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7">
        <f t="shared" si="210"/>
        <v>107.4</v>
      </c>
      <c r="P2291" s="5">
        <f t="shared" si="211"/>
        <v>64</v>
      </c>
      <c r="Q2291" t="str">
        <f t="shared" si="212"/>
        <v>music</v>
      </c>
      <c r="R2291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48" x14ac:dyDescent="0.2">
      <c r="A2292">
        <v>2290</v>
      </c>
      <c r="B2292" s="2" t="s">
        <v>2291</v>
      </c>
      <c r="C2292" s="2" t="s">
        <v>6400</v>
      </c>
      <c r="D2292" s="21">
        <v>1500</v>
      </c>
      <c r="E2292" s="4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7">
        <f t="shared" si="210"/>
        <v>104.06666666666666</v>
      </c>
      <c r="P2292" s="5">
        <f t="shared" si="211"/>
        <v>53</v>
      </c>
      <c r="Q2292" t="str">
        <f t="shared" si="212"/>
        <v>music</v>
      </c>
      <c r="R2292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48" x14ac:dyDescent="0.2">
      <c r="A2293">
        <v>2291</v>
      </c>
      <c r="B2293" s="2" t="s">
        <v>2292</v>
      </c>
      <c r="C2293" s="2" t="s">
        <v>6401</v>
      </c>
      <c r="D2293" s="21">
        <v>2500</v>
      </c>
      <c r="E2293" s="4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7">
        <f t="shared" si="210"/>
        <v>172.8</v>
      </c>
      <c r="P2293" s="5">
        <f t="shared" si="211"/>
        <v>100</v>
      </c>
      <c r="Q2293" t="str">
        <f t="shared" si="212"/>
        <v>music</v>
      </c>
      <c r="R2293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48" x14ac:dyDescent="0.2">
      <c r="A2294">
        <v>2292</v>
      </c>
      <c r="B2294" s="2" t="s">
        <v>2293</v>
      </c>
      <c r="C2294" s="2" t="s">
        <v>6402</v>
      </c>
      <c r="D2294" s="21">
        <v>2000</v>
      </c>
      <c r="E2294" s="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7">
        <f t="shared" si="210"/>
        <v>107.2505</v>
      </c>
      <c r="P2294" s="5">
        <f t="shared" si="211"/>
        <v>46</v>
      </c>
      <c r="Q2294" t="str">
        <f t="shared" si="212"/>
        <v>music</v>
      </c>
      <c r="R2294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32" x14ac:dyDescent="0.2">
      <c r="A2295">
        <v>2293</v>
      </c>
      <c r="B2295" s="2" t="s">
        <v>2294</v>
      </c>
      <c r="C2295" s="2" t="s">
        <v>6403</v>
      </c>
      <c r="D2295" s="21">
        <v>850</v>
      </c>
      <c r="E2295" s="4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7">
        <f t="shared" si="210"/>
        <v>108.23529411764706</v>
      </c>
      <c r="P2295" s="5">
        <f t="shared" si="211"/>
        <v>34</v>
      </c>
      <c r="Q2295" t="str">
        <f t="shared" si="212"/>
        <v>music</v>
      </c>
      <c r="R2295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48" x14ac:dyDescent="0.2">
      <c r="A2296">
        <v>2294</v>
      </c>
      <c r="B2296" s="2" t="s">
        <v>2295</v>
      </c>
      <c r="C2296" s="2" t="s">
        <v>6404</v>
      </c>
      <c r="D2296" s="21">
        <v>5000</v>
      </c>
      <c r="E2296" s="4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7">
        <f t="shared" si="210"/>
        <v>146.08079999999998</v>
      </c>
      <c r="P2296" s="5">
        <f t="shared" si="211"/>
        <v>65</v>
      </c>
      <c r="Q2296" t="str">
        <f t="shared" si="212"/>
        <v>music</v>
      </c>
      <c r="R2296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48" x14ac:dyDescent="0.2">
      <c r="A2297">
        <v>2295</v>
      </c>
      <c r="B2297" s="2" t="s">
        <v>2296</v>
      </c>
      <c r="C2297" s="2" t="s">
        <v>6405</v>
      </c>
      <c r="D2297" s="21">
        <v>1200</v>
      </c>
      <c r="E2297" s="4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7">
        <f t="shared" si="210"/>
        <v>125.25</v>
      </c>
      <c r="P2297" s="5">
        <f t="shared" si="211"/>
        <v>44</v>
      </c>
      <c r="Q2297" t="str">
        <f t="shared" si="212"/>
        <v>music</v>
      </c>
      <c r="R2297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48" x14ac:dyDescent="0.2">
      <c r="A2298">
        <v>2296</v>
      </c>
      <c r="B2298" s="2" t="s">
        <v>2297</v>
      </c>
      <c r="C2298" s="2" t="s">
        <v>6406</v>
      </c>
      <c r="D2298" s="21">
        <v>7000</v>
      </c>
      <c r="E2298" s="4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7">
        <f t="shared" si="210"/>
        <v>149.07142857142856</v>
      </c>
      <c r="P2298" s="5">
        <f t="shared" si="211"/>
        <v>71</v>
      </c>
      <c r="Q2298" t="str">
        <f t="shared" si="212"/>
        <v>music</v>
      </c>
      <c r="R2298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32" x14ac:dyDescent="0.2">
      <c r="A2299">
        <v>2297</v>
      </c>
      <c r="B2299" s="2" t="s">
        <v>2298</v>
      </c>
      <c r="C2299" s="2" t="s">
        <v>6407</v>
      </c>
      <c r="D2299" s="21">
        <v>1000</v>
      </c>
      <c r="E2299" s="4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7">
        <f t="shared" si="210"/>
        <v>100.6</v>
      </c>
      <c r="P2299" s="5">
        <f t="shared" si="211"/>
        <v>52</v>
      </c>
      <c r="Q2299" t="str">
        <f t="shared" si="212"/>
        <v>music</v>
      </c>
      <c r="R2299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48" x14ac:dyDescent="0.2">
      <c r="A2300">
        <v>2298</v>
      </c>
      <c r="B2300" s="2" t="s">
        <v>2299</v>
      </c>
      <c r="C2300" s="2" t="s">
        <v>6408</v>
      </c>
      <c r="D2300" s="21">
        <v>30000</v>
      </c>
      <c r="E2300" s="4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7">
        <f t="shared" si="210"/>
        <v>105.07333333333332</v>
      </c>
      <c r="P2300" s="5">
        <f t="shared" si="211"/>
        <v>109</v>
      </c>
      <c r="Q2300" t="str">
        <f t="shared" si="212"/>
        <v>music</v>
      </c>
      <c r="R2300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48" x14ac:dyDescent="0.2">
      <c r="A2301">
        <v>2299</v>
      </c>
      <c r="B2301" s="2" t="s">
        <v>2300</v>
      </c>
      <c r="C2301" s="2" t="s">
        <v>6409</v>
      </c>
      <c r="D2301" s="21">
        <v>300</v>
      </c>
      <c r="E2301" s="4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7">
        <f t="shared" si="210"/>
        <v>350.16666666666663</v>
      </c>
      <c r="P2301" s="5">
        <f t="shared" si="211"/>
        <v>75</v>
      </c>
      <c r="Q2301" t="str">
        <f t="shared" si="212"/>
        <v>music</v>
      </c>
      <c r="R2301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48" x14ac:dyDescent="0.2">
      <c r="A2302">
        <v>2300</v>
      </c>
      <c r="B2302" s="2" t="s">
        <v>2301</v>
      </c>
      <c r="C2302" s="2" t="s">
        <v>6410</v>
      </c>
      <c r="D2302" s="21">
        <v>800</v>
      </c>
      <c r="E2302" s="4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7">
        <f t="shared" si="210"/>
        <v>101.25</v>
      </c>
      <c r="P2302" s="5">
        <f t="shared" si="211"/>
        <v>115</v>
      </c>
      <c r="Q2302" t="str">
        <f t="shared" si="212"/>
        <v>music</v>
      </c>
      <c r="R2302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32" x14ac:dyDescent="0.2">
      <c r="A2303">
        <v>2301</v>
      </c>
      <c r="B2303" s="2" t="s">
        <v>2302</v>
      </c>
      <c r="C2303" s="2" t="s">
        <v>6411</v>
      </c>
      <c r="D2303" s="21">
        <v>5000</v>
      </c>
      <c r="E2303" s="4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7">
        <f t="shared" si="210"/>
        <v>133.6044</v>
      </c>
      <c r="P2303" s="5">
        <f t="shared" si="211"/>
        <v>31</v>
      </c>
      <c r="Q2303" t="str">
        <f t="shared" si="212"/>
        <v>music</v>
      </c>
      <c r="R2303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48" x14ac:dyDescent="0.2">
      <c r="A2304">
        <v>2302</v>
      </c>
      <c r="B2304" s="2" t="s">
        <v>2303</v>
      </c>
      <c r="C2304" s="2" t="s">
        <v>6412</v>
      </c>
      <c r="D2304" s="21">
        <v>2300</v>
      </c>
      <c r="E2304" s="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7">
        <f t="shared" si="210"/>
        <v>170.65217391304347</v>
      </c>
      <c r="P2304" s="5">
        <f t="shared" si="211"/>
        <v>46</v>
      </c>
      <c r="Q2304" t="str">
        <f t="shared" si="212"/>
        <v>music</v>
      </c>
      <c r="R2304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48" x14ac:dyDescent="0.2">
      <c r="A2305">
        <v>2303</v>
      </c>
      <c r="B2305" s="2" t="s">
        <v>2304</v>
      </c>
      <c r="C2305" s="2" t="s">
        <v>6413</v>
      </c>
      <c r="D2305" s="21">
        <v>6450</v>
      </c>
      <c r="E2305" s="4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7">
        <f t="shared" si="210"/>
        <v>109.35829457364341</v>
      </c>
      <c r="P2305" s="5">
        <f t="shared" si="211"/>
        <v>68</v>
      </c>
      <c r="Q2305" t="str">
        <f t="shared" si="212"/>
        <v>music</v>
      </c>
      <c r="R2305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48" x14ac:dyDescent="0.2">
      <c r="A2306">
        <v>2304</v>
      </c>
      <c r="B2306" s="2" t="s">
        <v>2305</v>
      </c>
      <c r="C2306" s="2" t="s">
        <v>6414</v>
      </c>
      <c r="D2306" s="21">
        <v>6000</v>
      </c>
      <c r="E2306" s="4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7">
        <f t="shared" si="210"/>
        <v>100.70033333333335</v>
      </c>
      <c r="P2306" s="5">
        <f t="shared" si="211"/>
        <v>53</v>
      </c>
      <c r="Q2306" t="str">
        <f t="shared" si="212"/>
        <v>music</v>
      </c>
      <c r="R2306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48" x14ac:dyDescent="0.2">
      <c r="A2307">
        <v>2305</v>
      </c>
      <c r="B2307" s="2" t="s">
        <v>2306</v>
      </c>
      <c r="C2307" s="2" t="s">
        <v>6415</v>
      </c>
      <c r="D2307" s="21">
        <v>18000</v>
      </c>
      <c r="E2307" s="4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7">
        <f t="shared" ref="O2307:O2370" si="216">(E2307/D2307)*100</f>
        <v>101.22777777777779</v>
      </c>
      <c r="P2307" s="5">
        <f t="shared" ref="P2307:P2370" si="217">IF(E2307, QUOTIENT(E2307,L2307),0)</f>
        <v>109</v>
      </c>
      <c r="Q2307" t="str">
        <f t="shared" ref="Q2307:Q2370" si="218">LEFT(N2307,FIND("/",N2307,1)-1)</f>
        <v>music</v>
      </c>
      <c r="R2307" t="str">
        <f t="shared" ref="R2307:R2370" si="219">RIGHT(N2307,LEN(N2307)-FIND("/",N2307,1))</f>
        <v>indie rock</v>
      </c>
      <c r="S2307" s="15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8" x14ac:dyDescent="0.2">
      <c r="A2308">
        <v>2306</v>
      </c>
      <c r="B2308" s="2" t="s">
        <v>2307</v>
      </c>
      <c r="C2308" s="2" t="s">
        <v>6416</v>
      </c>
      <c r="D2308" s="21">
        <v>3500</v>
      </c>
      <c r="E2308" s="4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7">
        <f t="shared" si="216"/>
        <v>106.75857142857143</v>
      </c>
      <c r="P2308" s="5">
        <f t="shared" si="217"/>
        <v>51</v>
      </c>
      <c r="Q2308" t="str">
        <f t="shared" si="218"/>
        <v>music</v>
      </c>
      <c r="R2308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48" x14ac:dyDescent="0.2">
      <c r="A2309">
        <v>2307</v>
      </c>
      <c r="B2309" s="2" t="s">
        <v>2308</v>
      </c>
      <c r="C2309" s="2" t="s">
        <v>6417</v>
      </c>
      <c r="D2309" s="21">
        <v>1964.47</v>
      </c>
      <c r="E2309" s="4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7">
        <f t="shared" si="216"/>
        <v>106.65777537961894</v>
      </c>
      <c r="P2309" s="5">
        <f t="shared" si="217"/>
        <v>27</v>
      </c>
      <c r="Q2309" t="str">
        <f t="shared" si="218"/>
        <v>music</v>
      </c>
      <c r="R2309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48" x14ac:dyDescent="0.2">
      <c r="A2310">
        <v>2308</v>
      </c>
      <c r="B2310" s="2" t="s">
        <v>2309</v>
      </c>
      <c r="C2310" s="2" t="s">
        <v>6418</v>
      </c>
      <c r="D2310" s="21">
        <v>50000</v>
      </c>
      <c r="E2310" s="4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7">
        <f t="shared" si="216"/>
        <v>101.30622</v>
      </c>
      <c r="P2310" s="5">
        <f t="shared" si="217"/>
        <v>82</v>
      </c>
      <c r="Q2310" t="str">
        <f t="shared" si="218"/>
        <v>music</v>
      </c>
      <c r="R2310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48" x14ac:dyDescent="0.2">
      <c r="A2311">
        <v>2309</v>
      </c>
      <c r="B2311" s="2" t="s">
        <v>2310</v>
      </c>
      <c r="C2311" s="2" t="s">
        <v>6419</v>
      </c>
      <c r="D2311" s="21">
        <v>6000</v>
      </c>
      <c r="E2311" s="4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7">
        <f t="shared" si="216"/>
        <v>106.67450000000001</v>
      </c>
      <c r="P2311" s="5">
        <f t="shared" si="217"/>
        <v>59</v>
      </c>
      <c r="Q2311" t="str">
        <f t="shared" si="218"/>
        <v>music</v>
      </c>
      <c r="R2311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48" x14ac:dyDescent="0.2">
      <c r="A2312">
        <v>2310</v>
      </c>
      <c r="B2312" s="2" t="s">
        <v>2311</v>
      </c>
      <c r="C2312" s="2" t="s">
        <v>6420</v>
      </c>
      <c r="D2312" s="21">
        <v>18500</v>
      </c>
      <c r="E2312" s="4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7">
        <f t="shared" si="216"/>
        <v>428.83978378378379</v>
      </c>
      <c r="P2312" s="5">
        <f t="shared" si="217"/>
        <v>64</v>
      </c>
      <c r="Q2312" t="str">
        <f t="shared" si="218"/>
        <v>music</v>
      </c>
      <c r="R2312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48" x14ac:dyDescent="0.2">
      <c r="A2313">
        <v>2311</v>
      </c>
      <c r="B2313" s="2" t="s">
        <v>2312</v>
      </c>
      <c r="C2313" s="2" t="s">
        <v>6421</v>
      </c>
      <c r="D2313" s="21">
        <v>9000</v>
      </c>
      <c r="E2313" s="4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7">
        <f t="shared" si="216"/>
        <v>104.11111111111111</v>
      </c>
      <c r="P2313" s="5">
        <f t="shared" si="217"/>
        <v>90</v>
      </c>
      <c r="Q2313" t="str">
        <f t="shared" si="218"/>
        <v>music</v>
      </c>
      <c r="R2313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48" x14ac:dyDescent="0.2">
      <c r="A2314">
        <v>2312</v>
      </c>
      <c r="B2314" s="2" t="s">
        <v>2313</v>
      </c>
      <c r="C2314" s="2" t="s">
        <v>6422</v>
      </c>
      <c r="D2314" s="21">
        <v>3000</v>
      </c>
      <c r="E2314" s="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7">
        <f t="shared" si="216"/>
        <v>107.86666666666666</v>
      </c>
      <c r="P2314" s="5">
        <f t="shared" si="217"/>
        <v>40</v>
      </c>
      <c r="Q2314" t="str">
        <f t="shared" si="218"/>
        <v>music</v>
      </c>
      <c r="R2314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32" x14ac:dyDescent="0.2">
      <c r="A2315">
        <v>2313</v>
      </c>
      <c r="B2315" s="2" t="s">
        <v>2314</v>
      </c>
      <c r="C2315" s="2" t="s">
        <v>6423</v>
      </c>
      <c r="D2315" s="21">
        <v>5000</v>
      </c>
      <c r="E2315" s="4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7">
        <f t="shared" si="216"/>
        <v>175.84040000000002</v>
      </c>
      <c r="P2315" s="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48" x14ac:dyDescent="0.2">
      <c r="A2316">
        <v>2314</v>
      </c>
      <c r="B2316" s="2" t="s">
        <v>2315</v>
      </c>
      <c r="C2316" s="2" t="s">
        <v>6424</v>
      </c>
      <c r="D2316" s="21">
        <v>1200</v>
      </c>
      <c r="E2316" s="4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7">
        <f t="shared" si="216"/>
        <v>156.97</v>
      </c>
      <c r="P2316" s="5">
        <f t="shared" si="217"/>
        <v>37</v>
      </c>
      <c r="Q2316" t="str">
        <f t="shared" si="218"/>
        <v>music</v>
      </c>
      <c r="R2316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32" x14ac:dyDescent="0.2">
      <c r="A2317">
        <v>2315</v>
      </c>
      <c r="B2317" s="2" t="s">
        <v>2316</v>
      </c>
      <c r="C2317" s="2" t="s">
        <v>6425</v>
      </c>
      <c r="D2317" s="21">
        <v>2500</v>
      </c>
      <c r="E2317" s="4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7">
        <f t="shared" si="216"/>
        <v>102.60000000000001</v>
      </c>
      <c r="P2317" s="5">
        <f t="shared" si="217"/>
        <v>40</v>
      </c>
      <c r="Q2317" t="str">
        <f t="shared" si="218"/>
        <v>music</v>
      </c>
      <c r="R2317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48" x14ac:dyDescent="0.2">
      <c r="A2318">
        <v>2316</v>
      </c>
      <c r="B2318" s="2" t="s">
        <v>2317</v>
      </c>
      <c r="C2318" s="2" t="s">
        <v>6426</v>
      </c>
      <c r="D2318" s="21">
        <v>15000</v>
      </c>
      <c r="E2318" s="4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7">
        <f t="shared" si="216"/>
        <v>104.04266666666666</v>
      </c>
      <c r="P2318" s="5">
        <f t="shared" si="217"/>
        <v>78</v>
      </c>
      <c r="Q2318" t="str">
        <f t="shared" si="218"/>
        <v>music</v>
      </c>
      <c r="R2318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48" x14ac:dyDescent="0.2">
      <c r="A2319">
        <v>2317</v>
      </c>
      <c r="B2319" s="2" t="s">
        <v>2318</v>
      </c>
      <c r="C2319" s="2" t="s">
        <v>6427</v>
      </c>
      <c r="D2319" s="21">
        <v>400</v>
      </c>
      <c r="E2319" s="4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7">
        <f t="shared" si="216"/>
        <v>104</v>
      </c>
      <c r="P2319" s="5">
        <f t="shared" si="217"/>
        <v>18</v>
      </c>
      <c r="Q2319" t="str">
        <f t="shared" si="218"/>
        <v>music</v>
      </c>
      <c r="R2319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64" x14ac:dyDescent="0.2">
      <c r="A2320">
        <v>2318</v>
      </c>
      <c r="B2320" s="2" t="s">
        <v>2319</v>
      </c>
      <c r="C2320" s="2" t="s">
        <v>6428</v>
      </c>
      <c r="D2320" s="21">
        <v>5000</v>
      </c>
      <c r="E2320" s="4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7">
        <f t="shared" si="216"/>
        <v>121.05999999999999</v>
      </c>
      <c r="P2320" s="5">
        <f t="shared" si="217"/>
        <v>37</v>
      </c>
      <c r="Q2320" t="str">
        <f t="shared" si="218"/>
        <v>music</v>
      </c>
      <c r="R2320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48" x14ac:dyDescent="0.2">
      <c r="A2321">
        <v>2319</v>
      </c>
      <c r="B2321" s="2" t="s">
        <v>2320</v>
      </c>
      <c r="C2321" s="2" t="s">
        <v>6429</v>
      </c>
      <c r="D2321" s="21">
        <v>3000</v>
      </c>
      <c r="E2321" s="4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7">
        <f t="shared" si="216"/>
        <v>107.69999999999999</v>
      </c>
      <c r="P2321" s="5">
        <f t="shared" si="217"/>
        <v>41</v>
      </c>
      <c r="Q2321" t="str">
        <f t="shared" si="218"/>
        <v>music</v>
      </c>
      <c r="R2321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48" x14ac:dyDescent="0.2">
      <c r="A2322">
        <v>2320</v>
      </c>
      <c r="B2322" s="2" t="s">
        <v>2321</v>
      </c>
      <c r="C2322" s="2" t="s">
        <v>6430</v>
      </c>
      <c r="D2322" s="21">
        <v>5000</v>
      </c>
      <c r="E2322" s="4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7">
        <f t="shared" si="216"/>
        <v>108.66</v>
      </c>
      <c r="P2322" s="5">
        <f t="shared" si="217"/>
        <v>61</v>
      </c>
      <c r="Q2322" t="str">
        <f t="shared" si="218"/>
        <v>music</v>
      </c>
      <c r="R2322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48" x14ac:dyDescent="0.2">
      <c r="A2323">
        <v>2321</v>
      </c>
      <c r="B2323" s="2" t="s">
        <v>2322</v>
      </c>
      <c r="C2323" s="2" t="s">
        <v>6431</v>
      </c>
      <c r="D2323" s="21">
        <v>10557</v>
      </c>
      <c r="E2323" s="4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7">
        <f t="shared" si="216"/>
        <v>39.120962394619681</v>
      </c>
      <c r="P2323" s="5">
        <f t="shared" si="217"/>
        <v>64</v>
      </c>
      <c r="Q2323" t="str">
        <f t="shared" si="218"/>
        <v>food</v>
      </c>
      <c r="R2323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48" x14ac:dyDescent="0.2">
      <c r="A2324">
        <v>2322</v>
      </c>
      <c r="B2324" s="2" t="s">
        <v>2323</v>
      </c>
      <c r="C2324" s="2" t="s">
        <v>6432</v>
      </c>
      <c r="D2324" s="21">
        <v>2700</v>
      </c>
      <c r="E2324" s="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7">
        <f t="shared" si="216"/>
        <v>3.1481481481481479</v>
      </c>
      <c r="P2324" s="5">
        <f t="shared" si="217"/>
        <v>21</v>
      </c>
      <c r="Q2324" t="str">
        <f t="shared" si="218"/>
        <v>food</v>
      </c>
      <c r="R2324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48" x14ac:dyDescent="0.2">
      <c r="A2325">
        <v>2323</v>
      </c>
      <c r="B2325" s="2" t="s">
        <v>2324</v>
      </c>
      <c r="C2325" s="2" t="s">
        <v>6433</v>
      </c>
      <c r="D2325" s="21">
        <v>250</v>
      </c>
      <c r="E2325" s="4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7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32" x14ac:dyDescent="0.2">
      <c r="A2326">
        <v>2324</v>
      </c>
      <c r="B2326" s="2" t="s">
        <v>2325</v>
      </c>
      <c r="C2326" s="2" t="s">
        <v>6434</v>
      </c>
      <c r="D2326" s="21">
        <v>7500</v>
      </c>
      <c r="E2326" s="4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7">
        <f t="shared" si="216"/>
        <v>20.733333333333334</v>
      </c>
      <c r="P2326" s="5">
        <f t="shared" si="217"/>
        <v>25</v>
      </c>
      <c r="Q2326" t="str">
        <f t="shared" si="218"/>
        <v>food</v>
      </c>
      <c r="R2326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48" x14ac:dyDescent="0.2">
      <c r="A2327">
        <v>2325</v>
      </c>
      <c r="B2327" s="2" t="s">
        <v>2326</v>
      </c>
      <c r="C2327" s="2" t="s">
        <v>6435</v>
      </c>
      <c r="D2327" s="21">
        <v>1000</v>
      </c>
      <c r="E2327" s="4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7">
        <f t="shared" si="216"/>
        <v>8</v>
      </c>
      <c r="P2327" s="5">
        <f t="shared" si="217"/>
        <v>11</v>
      </c>
      <c r="Q2327" t="str">
        <f t="shared" si="218"/>
        <v>food</v>
      </c>
      <c r="R2327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48" x14ac:dyDescent="0.2">
      <c r="A2328">
        <v>2326</v>
      </c>
      <c r="B2328" s="2" t="s">
        <v>2327</v>
      </c>
      <c r="C2328" s="2" t="s">
        <v>6436</v>
      </c>
      <c r="D2328" s="21">
        <v>15000</v>
      </c>
      <c r="E2328" s="4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7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32" x14ac:dyDescent="0.2">
      <c r="A2329">
        <v>2327</v>
      </c>
      <c r="B2329" s="2" t="s">
        <v>2328</v>
      </c>
      <c r="C2329" s="2" t="s">
        <v>6437</v>
      </c>
      <c r="D2329" s="21">
        <v>35000</v>
      </c>
      <c r="E2329" s="4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7">
        <f t="shared" si="216"/>
        <v>526.09431428571429</v>
      </c>
      <c r="P2329" s="5">
        <f t="shared" si="217"/>
        <v>54</v>
      </c>
      <c r="Q2329" t="str">
        <f t="shared" si="218"/>
        <v>food</v>
      </c>
      <c r="R2329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64" x14ac:dyDescent="0.2">
      <c r="A2330">
        <v>2328</v>
      </c>
      <c r="B2330" s="2" t="s">
        <v>2329</v>
      </c>
      <c r="C2330" s="2" t="s">
        <v>6438</v>
      </c>
      <c r="D2330" s="21">
        <v>10000</v>
      </c>
      <c r="E2330" s="4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7">
        <f t="shared" si="216"/>
        <v>254.45000000000002</v>
      </c>
      <c r="P2330" s="5">
        <f t="shared" si="217"/>
        <v>47</v>
      </c>
      <c r="Q2330" t="str">
        <f t="shared" si="218"/>
        <v>food</v>
      </c>
      <c r="R2330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48" x14ac:dyDescent="0.2">
      <c r="A2331">
        <v>2329</v>
      </c>
      <c r="B2331" s="2" t="s">
        <v>2330</v>
      </c>
      <c r="C2331" s="2" t="s">
        <v>6439</v>
      </c>
      <c r="D2331" s="21">
        <v>25000</v>
      </c>
      <c r="E2331" s="4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7">
        <f t="shared" si="216"/>
        <v>105.91999999999999</v>
      </c>
      <c r="P2331" s="5">
        <f t="shared" si="217"/>
        <v>211</v>
      </c>
      <c r="Q2331" t="str">
        <f t="shared" si="218"/>
        <v>food</v>
      </c>
      <c r="R2331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48" x14ac:dyDescent="0.2">
      <c r="A2332">
        <v>2330</v>
      </c>
      <c r="B2332" s="2" t="s">
        <v>2331</v>
      </c>
      <c r="C2332" s="2" t="s">
        <v>6440</v>
      </c>
      <c r="D2332" s="21">
        <v>35000</v>
      </c>
      <c r="E2332" s="4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7">
        <f t="shared" si="216"/>
        <v>102.42285714285715</v>
      </c>
      <c r="P2332" s="5">
        <f t="shared" si="217"/>
        <v>219</v>
      </c>
      <c r="Q2332" t="str">
        <f t="shared" si="218"/>
        <v>food</v>
      </c>
      <c r="R2332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48" x14ac:dyDescent="0.2">
      <c r="A2333">
        <v>2331</v>
      </c>
      <c r="B2333" s="2" t="s">
        <v>2332</v>
      </c>
      <c r="C2333" s="2" t="s">
        <v>6441</v>
      </c>
      <c r="D2333" s="21">
        <v>8000</v>
      </c>
      <c r="E2333" s="4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7">
        <f t="shared" si="216"/>
        <v>144.31375</v>
      </c>
      <c r="P2333" s="5">
        <f t="shared" si="217"/>
        <v>40</v>
      </c>
      <c r="Q2333" t="str">
        <f t="shared" si="218"/>
        <v>food</v>
      </c>
      <c r="R2333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48" x14ac:dyDescent="0.2">
      <c r="A2334">
        <v>2332</v>
      </c>
      <c r="B2334" s="2" t="s">
        <v>2333</v>
      </c>
      <c r="C2334" s="2" t="s">
        <v>6442</v>
      </c>
      <c r="D2334" s="21">
        <v>25000</v>
      </c>
      <c r="E2334" s="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7">
        <f t="shared" si="216"/>
        <v>106.30800000000001</v>
      </c>
      <c r="P2334" s="5">
        <f t="shared" si="217"/>
        <v>75</v>
      </c>
      <c r="Q2334" t="str">
        <f t="shared" si="218"/>
        <v>food</v>
      </c>
      <c r="R2334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48" x14ac:dyDescent="0.2">
      <c r="A2335">
        <v>2333</v>
      </c>
      <c r="B2335" s="2" t="s">
        <v>2334</v>
      </c>
      <c r="C2335" s="2" t="s">
        <v>6443</v>
      </c>
      <c r="D2335" s="21">
        <v>600</v>
      </c>
      <c r="E2335" s="4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7">
        <f t="shared" si="216"/>
        <v>212.16666666666666</v>
      </c>
      <c r="P2335" s="5">
        <f t="shared" si="217"/>
        <v>13</v>
      </c>
      <c r="Q2335" t="str">
        <f t="shared" si="218"/>
        <v>food</v>
      </c>
      <c r="R2335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48" x14ac:dyDescent="0.2">
      <c r="A2336">
        <v>2334</v>
      </c>
      <c r="B2336" s="2" t="s">
        <v>2335</v>
      </c>
      <c r="C2336" s="2" t="s">
        <v>6444</v>
      </c>
      <c r="D2336" s="21">
        <v>4000</v>
      </c>
      <c r="E2336" s="4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7">
        <f t="shared" si="216"/>
        <v>101.95</v>
      </c>
      <c r="P2336" s="5">
        <f t="shared" si="217"/>
        <v>60</v>
      </c>
      <c r="Q2336" t="str">
        <f t="shared" si="218"/>
        <v>food</v>
      </c>
      <c r="R2336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48" x14ac:dyDescent="0.2">
      <c r="A2337">
        <v>2335</v>
      </c>
      <c r="B2337" s="2" t="s">
        <v>2336</v>
      </c>
      <c r="C2337" s="2" t="s">
        <v>6445</v>
      </c>
      <c r="D2337" s="21">
        <v>25000</v>
      </c>
      <c r="E2337" s="4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7">
        <f t="shared" si="216"/>
        <v>102.27200000000001</v>
      </c>
      <c r="P2337" s="5">
        <f t="shared" si="217"/>
        <v>115</v>
      </c>
      <c r="Q2337" t="str">
        <f t="shared" si="218"/>
        <v>food</v>
      </c>
      <c r="R2337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48" x14ac:dyDescent="0.2">
      <c r="A2338">
        <v>2336</v>
      </c>
      <c r="B2338" s="2" t="s">
        <v>2337</v>
      </c>
      <c r="C2338" s="2" t="s">
        <v>6446</v>
      </c>
      <c r="D2338" s="21">
        <v>20000</v>
      </c>
      <c r="E2338" s="4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7">
        <f t="shared" si="216"/>
        <v>520.73254999999995</v>
      </c>
      <c r="P2338" s="5">
        <f t="shared" si="217"/>
        <v>48</v>
      </c>
      <c r="Q2338" t="str">
        <f t="shared" si="218"/>
        <v>food</v>
      </c>
      <c r="R2338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32" x14ac:dyDescent="0.2">
      <c r="A2339">
        <v>2337</v>
      </c>
      <c r="B2339" s="2" t="s">
        <v>2338</v>
      </c>
      <c r="C2339" s="2" t="s">
        <v>6447</v>
      </c>
      <c r="D2339" s="21">
        <v>12000</v>
      </c>
      <c r="E2339" s="4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7">
        <f t="shared" si="216"/>
        <v>110.65833333333333</v>
      </c>
      <c r="P2339" s="5">
        <f t="shared" si="217"/>
        <v>74</v>
      </c>
      <c r="Q2339" t="str">
        <f t="shared" si="218"/>
        <v>food</v>
      </c>
      <c r="R2339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48" x14ac:dyDescent="0.2">
      <c r="A2340">
        <v>2338</v>
      </c>
      <c r="B2340" s="2" t="s">
        <v>2339</v>
      </c>
      <c r="C2340" s="2" t="s">
        <v>6448</v>
      </c>
      <c r="D2340" s="21">
        <v>15000</v>
      </c>
      <c r="E2340" s="4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7">
        <f t="shared" si="216"/>
        <v>101.14333333333335</v>
      </c>
      <c r="P2340" s="5">
        <f t="shared" si="217"/>
        <v>123</v>
      </c>
      <c r="Q2340" t="str">
        <f t="shared" si="218"/>
        <v>food</v>
      </c>
      <c r="R2340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48" x14ac:dyDescent="0.2">
      <c r="A2341">
        <v>2339</v>
      </c>
      <c r="B2341" s="2" t="s">
        <v>2340</v>
      </c>
      <c r="C2341" s="2" t="s">
        <v>6449</v>
      </c>
      <c r="D2341" s="21">
        <v>25000</v>
      </c>
      <c r="E2341" s="4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7">
        <f t="shared" si="216"/>
        <v>294.20799999999997</v>
      </c>
      <c r="P2341" s="5">
        <f t="shared" si="217"/>
        <v>66</v>
      </c>
      <c r="Q2341" t="str">
        <f t="shared" si="218"/>
        <v>food</v>
      </c>
      <c r="R2341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48" x14ac:dyDescent="0.2">
      <c r="A2342">
        <v>2340</v>
      </c>
      <c r="B2342" s="2" t="s">
        <v>2341</v>
      </c>
      <c r="C2342" s="2" t="s">
        <v>6450</v>
      </c>
      <c r="D2342" s="21">
        <v>40000</v>
      </c>
      <c r="E2342" s="4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7">
        <f t="shared" si="216"/>
        <v>105.77749999999999</v>
      </c>
      <c r="P2342" s="5">
        <f t="shared" si="217"/>
        <v>104</v>
      </c>
      <c r="Q2342" t="str">
        <f t="shared" si="218"/>
        <v>food</v>
      </c>
      <c r="R2342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48" x14ac:dyDescent="0.2">
      <c r="A2343">
        <v>2341</v>
      </c>
      <c r="B2343" s="2" t="s">
        <v>2342</v>
      </c>
      <c r="C2343" s="2" t="s">
        <v>6451</v>
      </c>
      <c r="D2343" s="21">
        <v>5000</v>
      </c>
      <c r="E2343" s="4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7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48" x14ac:dyDescent="0.2">
      <c r="A2344">
        <v>2342</v>
      </c>
      <c r="B2344" s="2" t="s">
        <v>2343</v>
      </c>
      <c r="C2344" s="2" t="s">
        <v>6452</v>
      </c>
      <c r="D2344" s="21">
        <v>5500</v>
      </c>
      <c r="E2344" s="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7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48" x14ac:dyDescent="0.2">
      <c r="A2345">
        <v>2343</v>
      </c>
      <c r="B2345" s="2" t="s">
        <v>2344</v>
      </c>
      <c r="C2345" s="2" t="s">
        <v>6453</v>
      </c>
      <c r="D2345" s="21">
        <v>10000</v>
      </c>
      <c r="E2345" s="4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7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48" x14ac:dyDescent="0.2">
      <c r="A2346">
        <v>2344</v>
      </c>
      <c r="B2346" s="2" t="s">
        <v>2345</v>
      </c>
      <c r="C2346" s="2" t="s">
        <v>6454</v>
      </c>
      <c r="D2346" s="21">
        <v>1000</v>
      </c>
      <c r="E2346" s="4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7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48" x14ac:dyDescent="0.2">
      <c r="A2347">
        <v>2345</v>
      </c>
      <c r="B2347" s="2" t="s">
        <v>2346</v>
      </c>
      <c r="C2347" s="2" t="s">
        <v>6455</v>
      </c>
      <c r="D2347" s="21">
        <v>3000</v>
      </c>
      <c r="E2347" s="4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7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48" x14ac:dyDescent="0.2">
      <c r="A2348">
        <v>2346</v>
      </c>
      <c r="B2348" s="2" t="s">
        <v>2347</v>
      </c>
      <c r="C2348" s="2" t="s">
        <v>6456</v>
      </c>
      <c r="D2348" s="21">
        <v>60000</v>
      </c>
      <c r="E2348" s="4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7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48" x14ac:dyDescent="0.2">
      <c r="A2349">
        <v>2347</v>
      </c>
      <c r="B2349" s="2" t="s">
        <v>2348</v>
      </c>
      <c r="C2349" s="2" t="s">
        <v>6457</v>
      </c>
      <c r="D2349" s="21">
        <v>1000</v>
      </c>
      <c r="E2349" s="4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7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48" x14ac:dyDescent="0.2">
      <c r="A2350">
        <v>2348</v>
      </c>
      <c r="B2350" s="2" t="s">
        <v>2349</v>
      </c>
      <c r="C2350" s="2" t="s">
        <v>6458</v>
      </c>
      <c r="D2350" s="21">
        <v>70000</v>
      </c>
      <c r="E2350" s="4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7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48" x14ac:dyDescent="0.2">
      <c r="A2351">
        <v>2349</v>
      </c>
      <c r="B2351" s="2" t="s">
        <v>2350</v>
      </c>
      <c r="C2351" s="2" t="s">
        <v>6459</v>
      </c>
      <c r="D2351" s="21">
        <v>474900</v>
      </c>
      <c r="E2351" s="4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7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32" x14ac:dyDescent="0.2">
      <c r="A2352">
        <v>2350</v>
      </c>
      <c r="B2352" s="2" t="s">
        <v>2351</v>
      </c>
      <c r="C2352" s="2" t="s">
        <v>6460</v>
      </c>
      <c r="D2352" s="21">
        <v>50000</v>
      </c>
      <c r="E2352" s="4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7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32" x14ac:dyDescent="0.2">
      <c r="A2353">
        <v>2351</v>
      </c>
      <c r="B2353" s="2" t="s">
        <v>2352</v>
      </c>
      <c r="C2353" s="2" t="s">
        <v>6461</v>
      </c>
      <c r="D2353" s="21">
        <v>18900</v>
      </c>
      <c r="E2353" s="4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7">
        <f t="shared" si="216"/>
        <v>0.5714285714285714</v>
      </c>
      <c r="P2353" s="5">
        <f t="shared" si="217"/>
        <v>15</v>
      </c>
      <c r="Q2353" t="str">
        <f t="shared" si="218"/>
        <v>technology</v>
      </c>
      <c r="R2353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48" x14ac:dyDescent="0.2">
      <c r="A2354">
        <v>2352</v>
      </c>
      <c r="B2354" s="2" t="s">
        <v>2353</v>
      </c>
      <c r="C2354" s="2" t="s">
        <v>6462</v>
      </c>
      <c r="D2354" s="21">
        <v>2000</v>
      </c>
      <c r="E2354" s="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7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48" x14ac:dyDescent="0.2">
      <c r="A2355">
        <v>2353</v>
      </c>
      <c r="B2355" s="2" t="s">
        <v>2354</v>
      </c>
      <c r="C2355" s="2" t="s">
        <v>6463</v>
      </c>
      <c r="D2355" s="21">
        <v>1000</v>
      </c>
      <c r="E2355" s="4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7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48" x14ac:dyDescent="0.2">
      <c r="A2356">
        <v>2354</v>
      </c>
      <c r="B2356" s="2" t="s">
        <v>2355</v>
      </c>
      <c r="C2356" s="2" t="s">
        <v>6464</v>
      </c>
      <c r="D2356" s="21">
        <v>35000</v>
      </c>
      <c r="E2356" s="4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7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48" x14ac:dyDescent="0.2">
      <c r="A2357">
        <v>2355</v>
      </c>
      <c r="B2357" s="2" t="s">
        <v>2356</v>
      </c>
      <c r="C2357" s="2" t="s">
        <v>6465</v>
      </c>
      <c r="D2357" s="21">
        <v>8000</v>
      </c>
      <c r="E2357" s="4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7">
        <f t="shared" si="216"/>
        <v>0.6875</v>
      </c>
      <c r="P2357" s="5">
        <f t="shared" si="217"/>
        <v>27</v>
      </c>
      <c r="Q2357" t="str">
        <f t="shared" si="218"/>
        <v>technology</v>
      </c>
      <c r="R2357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32" x14ac:dyDescent="0.2">
      <c r="A2358">
        <v>2356</v>
      </c>
      <c r="B2358" s="2" t="s">
        <v>2357</v>
      </c>
      <c r="C2358" s="2" t="s">
        <v>6466</v>
      </c>
      <c r="D2358" s="21">
        <v>10000</v>
      </c>
      <c r="E2358" s="4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7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32" x14ac:dyDescent="0.2">
      <c r="A2359">
        <v>2357</v>
      </c>
      <c r="B2359" s="2" t="s">
        <v>2358</v>
      </c>
      <c r="C2359" s="2" t="s">
        <v>6467</v>
      </c>
      <c r="D2359" s="21">
        <v>27000</v>
      </c>
      <c r="E2359" s="4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7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48" x14ac:dyDescent="0.2">
      <c r="A2360">
        <v>2358</v>
      </c>
      <c r="B2360" s="2" t="s">
        <v>2359</v>
      </c>
      <c r="C2360" s="2" t="s">
        <v>6468</v>
      </c>
      <c r="D2360" s="21">
        <v>1500</v>
      </c>
      <c r="E2360" s="4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7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48" x14ac:dyDescent="0.2">
      <c r="A2361">
        <v>2359</v>
      </c>
      <c r="B2361" s="2" t="s">
        <v>2360</v>
      </c>
      <c r="C2361" s="2" t="s">
        <v>6469</v>
      </c>
      <c r="D2361" s="21">
        <v>7500</v>
      </c>
      <c r="E2361" s="4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7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48" x14ac:dyDescent="0.2">
      <c r="A2362">
        <v>2360</v>
      </c>
      <c r="B2362" s="2" t="s">
        <v>2361</v>
      </c>
      <c r="C2362" s="2" t="s">
        <v>6470</v>
      </c>
      <c r="D2362" s="21">
        <v>5000</v>
      </c>
      <c r="E2362" s="4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7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48" x14ac:dyDescent="0.2">
      <c r="A2363">
        <v>2361</v>
      </c>
      <c r="B2363" s="2" t="s">
        <v>2362</v>
      </c>
      <c r="C2363" s="2" t="s">
        <v>6471</v>
      </c>
      <c r="D2363" s="21">
        <v>200</v>
      </c>
      <c r="E2363" s="4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7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32" x14ac:dyDescent="0.2">
      <c r="A2364">
        <v>2362</v>
      </c>
      <c r="B2364" s="2" t="s">
        <v>2363</v>
      </c>
      <c r="C2364" s="2" t="s">
        <v>6472</v>
      </c>
      <c r="D2364" s="21">
        <v>420</v>
      </c>
      <c r="E2364" s="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7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48" x14ac:dyDescent="0.2">
      <c r="A2365">
        <v>2363</v>
      </c>
      <c r="B2365" s="2" t="s">
        <v>2364</v>
      </c>
      <c r="C2365" s="2" t="s">
        <v>6473</v>
      </c>
      <c r="D2365" s="21">
        <v>175000</v>
      </c>
      <c r="E2365" s="4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7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32" x14ac:dyDescent="0.2">
      <c r="A2366">
        <v>2364</v>
      </c>
      <c r="B2366" s="2" t="s">
        <v>2365</v>
      </c>
      <c r="C2366" s="2" t="s">
        <v>6474</v>
      </c>
      <c r="D2366" s="21">
        <v>128</v>
      </c>
      <c r="E2366" s="4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7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48" x14ac:dyDescent="0.2">
      <c r="A2367">
        <v>2365</v>
      </c>
      <c r="B2367" s="2" t="s">
        <v>2366</v>
      </c>
      <c r="C2367" s="2" t="s">
        <v>6475</v>
      </c>
      <c r="D2367" s="21">
        <v>1000</v>
      </c>
      <c r="E2367" s="4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7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48" x14ac:dyDescent="0.2">
      <c r="A2368">
        <v>2366</v>
      </c>
      <c r="B2368" s="2" t="s">
        <v>2367</v>
      </c>
      <c r="C2368" s="2" t="s">
        <v>6476</v>
      </c>
      <c r="D2368" s="21">
        <v>25000</v>
      </c>
      <c r="E2368" s="4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7">
        <f t="shared" si="216"/>
        <v>10.52</v>
      </c>
      <c r="P2368" s="5">
        <f t="shared" si="217"/>
        <v>97</v>
      </c>
      <c r="Q2368" t="str">
        <f t="shared" si="218"/>
        <v>technology</v>
      </c>
      <c r="R2368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48" x14ac:dyDescent="0.2">
      <c r="A2369">
        <v>2367</v>
      </c>
      <c r="B2369" s="2" t="s">
        <v>2368</v>
      </c>
      <c r="C2369" s="2" t="s">
        <v>6477</v>
      </c>
      <c r="D2369" s="21">
        <v>50000</v>
      </c>
      <c r="E2369" s="4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7">
        <f t="shared" si="216"/>
        <v>1.34</v>
      </c>
      <c r="P2369" s="5">
        <f t="shared" si="217"/>
        <v>47</v>
      </c>
      <c r="Q2369" t="str">
        <f t="shared" si="218"/>
        <v>technology</v>
      </c>
      <c r="R2369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48" x14ac:dyDescent="0.2">
      <c r="A2370">
        <v>2368</v>
      </c>
      <c r="B2370" s="2" t="s">
        <v>2369</v>
      </c>
      <c r="C2370" s="2" t="s">
        <v>6478</v>
      </c>
      <c r="D2370" s="21">
        <v>40000</v>
      </c>
      <c r="E2370" s="4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7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48" x14ac:dyDescent="0.2">
      <c r="A2371">
        <v>2369</v>
      </c>
      <c r="B2371" s="2" t="s">
        <v>2370</v>
      </c>
      <c r="C2371" s="2" t="s">
        <v>6479</v>
      </c>
      <c r="D2371" s="21">
        <v>25000</v>
      </c>
      <c r="E2371" s="4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7">
        <f t="shared" ref="O2371:O2434" si="222">(E2371/D2371)*100</f>
        <v>0</v>
      </c>
      <c r="P2371" s="5">
        <f t="shared" ref="P2371:P2434" si="223">IF(E2371, QUOTIENT(E2371,L2371),0)</f>
        <v>0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RIGHT(N2371,LEN(N2371)-FIND("/",N2371,1))</f>
        <v>web</v>
      </c>
      <c r="S2371" s="15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2" t="s">
        <v>2371</v>
      </c>
      <c r="C2372" s="2" t="s">
        <v>6480</v>
      </c>
      <c r="D2372" s="21">
        <v>25000</v>
      </c>
      <c r="E2372" s="4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7">
        <f t="shared" si="222"/>
        <v>0.32800000000000001</v>
      </c>
      <c r="P2372" s="5">
        <f t="shared" si="223"/>
        <v>20</v>
      </c>
      <c r="Q2372" t="str">
        <f t="shared" si="224"/>
        <v>technology</v>
      </c>
      <c r="R2372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48" x14ac:dyDescent="0.2">
      <c r="A2373">
        <v>2371</v>
      </c>
      <c r="B2373" s="2" t="s">
        <v>2372</v>
      </c>
      <c r="C2373" s="2" t="s">
        <v>6481</v>
      </c>
      <c r="D2373" s="21">
        <v>2000</v>
      </c>
      <c r="E2373" s="4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7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48" x14ac:dyDescent="0.2">
      <c r="A2374">
        <v>2372</v>
      </c>
      <c r="B2374" s="2" t="s">
        <v>2373</v>
      </c>
      <c r="C2374" s="2" t="s">
        <v>6482</v>
      </c>
      <c r="D2374" s="21">
        <v>5500</v>
      </c>
      <c r="E2374" s="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7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32" x14ac:dyDescent="0.2">
      <c r="A2375">
        <v>2373</v>
      </c>
      <c r="B2375" s="2" t="s">
        <v>2374</v>
      </c>
      <c r="C2375" s="2" t="s">
        <v>6483</v>
      </c>
      <c r="D2375" s="21">
        <v>850000</v>
      </c>
      <c r="E2375" s="4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7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48" x14ac:dyDescent="0.2">
      <c r="A2376">
        <v>2374</v>
      </c>
      <c r="B2376" s="2" t="s">
        <v>2375</v>
      </c>
      <c r="C2376" s="2" t="s">
        <v>6484</v>
      </c>
      <c r="D2376" s="21">
        <v>22000</v>
      </c>
      <c r="E2376" s="4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7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48" x14ac:dyDescent="0.2">
      <c r="A2377">
        <v>2375</v>
      </c>
      <c r="B2377" s="2" t="s">
        <v>2376</v>
      </c>
      <c r="C2377" s="2" t="s">
        <v>6485</v>
      </c>
      <c r="D2377" s="21">
        <v>10000</v>
      </c>
      <c r="E2377" s="4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7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48" x14ac:dyDescent="0.2">
      <c r="A2378">
        <v>2376</v>
      </c>
      <c r="B2378" s="2" t="s">
        <v>2377</v>
      </c>
      <c r="C2378" s="2" t="s">
        <v>6486</v>
      </c>
      <c r="D2378" s="21">
        <v>3000</v>
      </c>
      <c r="E2378" s="4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7">
        <f t="shared" si="222"/>
        <v>10.877666666666666</v>
      </c>
      <c r="P2378" s="5">
        <f t="shared" si="223"/>
        <v>81</v>
      </c>
      <c r="Q2378" t="str">
        <f t="shared" si="224"/>
        <v>technology</v>
      </c>
      <c r="R2378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48" x14ac:dyDescent="0.2">
      <c r="A2379">
        <v>2377</v>
      </c>
      <c r="B2379" s="2" t="s">
        <v>2378</v>
      </c>
      <c r="C2379" s="2" t="s">
        <v>6487</v>
      </c>
      <c r="D2379" s="21">
        <v>2500</v>
      </c>
      <c r="E2379" s="4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7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32" x14ac:dyDescent="0.2">
      <c r="A2380">
        <v>2378</v>
      </c>
      <c r="B2380" s="2" t="s">
        <v>2379</v>
      </c>
      <c r="C2380" s="2" t="s">
        <v>6488</v>
      </c>
      <c r="D2380" s="21">
        <v>110000</v>
      </c>
      <c r="E2380" s="4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7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32" x14ac:dyDescent="0.2">
      <c r="A2381">
        <v>2379</v>
      </c>
      <c r="B2381" s="2" t="s">
        <v>2380</v>
      </c>
      <c r="C2381" s="2" t="s">
        <v>6489</v>
      </c>
      <c r="D2381" s="21">
        <v>30000</v>
      </c>
      <c r="E2381" s="4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7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48" x14ac:dyDescent="0.2">
      <c r="A2382">
        <v>2380</v>
      </c>
      <c r="B2382" s="2" t="s">
        <v>2381</v>
      </c>
      <c r="C2382" s="2" t="s">
        <v>6490</v>
      </c>
      <c r="D2382" s="21">
        <v>15000</v>
      </c>
      <c r="E2382" s="4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7">
        <f t="shared" si="222"/>
        <v>0.36666666666666664</v>
      </c>
      <c r="P2382" s="5">
        <f t="shared" si="223"/>
        <v>18</v>
      </c>
      <c r="Q2382" t="str">
        <f t="shared" si="224"/>
        <v>technology</v>
      </c>
      <c r="R2382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48" x14ac:dyDescent="0.2">
      <c r="A2383">
        <v>2381</v>
      </c>
      <c r="B2383" s="2" t="s">
        <v>2382</v>
      </c>
      <c r="C2383" s="2" t="s">
        <v>6491</v>
      </c>
      <c r="D2383" s="21">
        <v>86350</v>
      </c>
      <c r="E2383" s="4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7">
        <f t="shared" si="222"/>
        <v>1.8193398957730169</v>
      </c>
      <c r="P2383" s="5">
        <f t="shared" si="223"/>
        <v>224</v>
      </c>
      <c r="Q2383" t="str">
        <f t="shared" si="224"/>
        <v>technology</v>
      </c>
      <c r="R2383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64" x14ac:dyDescent="0.2">
      <c r="A2384">
        <v>2382</v>
      </c>
      <c r="B2384" s="2" t="s">
        <v>2383</v>
      </c>
      <c r="C2384" s="2" t="s">
        <v>6492</v>
      </c>
      <c r="D2384" s="21">
        <v>3000</v>
      </c>
      <c r="E2384" s="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7">
        <f t="shared" si="222"/>
        <v>2.5</v>
      </c>
      <c r="P2384" s="5">
        <f t="shared" si="223"/>
        <v>37</v>
      </c>
      <c r="Q2384" t="str">
        <f t="shared" si="224"/>
        <v>technology</v>
      </c>
      <c r="R2384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48" x14ac:dyDescent="0.2">
      <c r="A2385">
        <v>2383</v>
      </c>
      <c r="B2385" s="2" t="s">
        <v>2384</v>
      </c>
      <c r="C2385" s="2" t="s">
        <v>6493</v>
      </c>
      <c r="D2385" s="21">
        <v>10000</v>
      </c>
      <c r="E2385" s="4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7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48" x14ac:dyDescent="0.2">
      <c r="A2386">
        <v>2384</v>
      </c>
      <c r="B2386" s="2" t="s">
        <v>2385</v>
      </c>
      <c r="C2386" s="2" t="s">
        <v>6494</v>
      </c>
      <c r="D2386" s="21">
        <v>1000</v>
      </c>
      <c r="E2386" s="4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7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48" x14ac:dyDescent="0.2">
      <c r="A2387">
        <v>2385</v>
      </c>
      <c r="B2387" s="2" t="s">
        <v>2386</v>
      </c>
      <c r="C2387" s="2" t="s">
        <v>6495</v>
      </c>
      <c r="D2387" s="21">
        <v>65000</v>
      </c>
      <c r="E2387" s="4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7">
        <f t="shared" si="222"/>
        <v>1.2123076923076923</v>
      </c>
      <c r="P2387" s="5">
        <f t="shared" si="223"/>
        <v>112</v>
      </c>
      <c r="Q2387" t="str">
        <f t="shared" si="224"/>
        <v>technology</v>
      </c>
      <c r="R2387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48" x14ac:dyDescent="0.2">
      <c r="A2388">
        <v>2386</v>
      </c>
      <c r="B2388" s="2" t="s">
        <v>2387</v>
      </c>
      <c r="C2388" s="2" t="s">
        <v>6496</v>
      </c>
      <c r="D2388" s="21">
        <v>30000</v>
      </c>
      <c r="E2388" s="4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7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48" x14ac:dyDescent="0.2">
      <c r="A2389">
        <v>2387</v>
      </c>
      <c r="B2389" s="2" t="s">
        <v>2388</v>
      </c>
      <c r="C2389" s="2" t="s">
        <v>6497</v>
      </c>
      <c r="D2389" s="21">
        <v>150000</v>
      </c>
      <c r="E2389" s="4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7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48" x14ac:dyDescent="0.2">
      <c r="A2390">
        <v>2388</v>
      </c>
      <c r="B2390" s="2" t="s">
        <v>2389</v>
      </c>
      <c r="C2390" s="2" t="s">
        <v>6498</v>
      </c>
      <c r="D2390" s="21">
        <v>37000</v>
      </c>
      <c r="E2390" s="4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7">
        <f t="shared" si="222"/>
        <v>1.2513513513513512</v>
      </c>
      <c r="P2390" s="5">
        <f t="shared" si="223"/>
        <v>57</v>
      </c>
      <c r="Q2390" t="str">
        <f t="shared" si="224"/>
        <v>technology</v>
      </c>
      <c r="R2390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48" x14ac:dyDescent="0.2">
      <c r="A2391">
        <v>2389</v>
      </c>
      <c r="B2391" s="2" t="s">
        <v>2390</v>
      </c>
      <c r="C2391" s="2" t="s">
        <v>6499</v>
      </c>
      <c r="D2391" s="21">
        <v>16000</v>
      </c>
      <c r="E2391" s="4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7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48" x14ac:dyDescent="0.2">
      <c r="A2392">
        <v>2390</v>
      </c>
      <c r="B2392" s="2" t="s">
        <v>2391</v>
      </c>
      <c r="C2392" s="2" t="s">
        <v>6500</v>
      </c>
      <c r="D2392" s="21">
        <v>510000</v>
      </c>
      <c r="E2392" s="4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7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32" x14ac:dyDescent="0.2">
      <c r="A2393">
        <v>2391</v>
      </c>
      <c r="B2393" s="2" t="s">
        <v>2392</v>
      </c>
      <c r="C2393" s="2" t="s">
        <v>6501</v>
      </c>
      <c r="D2393" s="21">
        <v>20000</v>
      </c>
      <c r="E2393" s="4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7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48" x14ac:dyDescent="0.2">
      <c r="A2394">
        <v>2392</v>
      </c>
      <c r="B2394" s="2" t="s">
        <v>2393</v>
      </c>
      <c r="C2394" s="2" t="s">
        <v>6502</v>
      </c>
      <c r="D2394" s="21">
        <v>4200</v>
      </c>
      <c r="E2394" s="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7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48" x14ac:dyDescent="0.2">
      <c r="A2395">
        <v>2393</v>
      </c>
      <c r="B2395" s="2" t="s">
        <v>2394</v>
      </c>
      <c r="C2395" s="2" t="s">
        <v>6503</v>
      </c>
      <c r="D2395" s="21">
        <v>100000</v>
      </c>
      <c r="E2395" s="4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7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48" x14ac:dyDescent="0.2">
      <c r="A2396">
        <v>2394</v>
      </c>
      <c r="B2396" s="2" t="s">
        <v>2395</v>
      </c>
      <c r="C2396" s="2" t="s">
        <v>6504</v>
      </c>
      <c r="D2396" s="21">
        <v>5000</v>
      </c>
      <c r="E2396" s="4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7">
        <f t="shared" si="222"/>
        <v>0.06</v>
      </c>
      <c r="P2396" s="5">
        <f t="shared" si="223"/>
        <v>1</v>
      </c>
      <c r="Q2396" t="str">
        <f t="shared" si="224"/>
        <v>technology</v>
      </c>
      <c r="R2396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48" x14ac:dyDescent="0.2">
      <c r="A2397">
        <v>2395</v>
      </c>
      <c r="B2397" s="2" t="s">
        <v>2396</v>
      </c>
      <c r="C2397" s="2" t="s">
        <v>6505</v>
      </c>
      <c r="D2397" s="21">
        <v>33000</v>
      </c>
      <c r="E2397" s="4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7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48" x14ac:dyDescent="0.2">
      <c r="A2398">
        <v>2396</v>
      </c>
      <c r="B2398" s="2" t="s">
        <v>2397</v>
      </c>
      <c r="C2398" s="2" t="s">
        <v>6506</v>
      </c>
      <c r="D2398" s="21">
        <v>5000</v>
      </c>
      <c r="E2398" s="4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7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48" x14ac:dyDescent="0.2">
      <c r="A2399">
        <v>2397</v>
      </c>
      <c r="B2399" s="2" t="s">
        <v>2398</v>
      </c>
      <c r="C2399" s="2" t="s">
        <v>6507</v>
      </c>
      <c r="D2399" s="21">
        <v>124000</v>
      </c>
      <c r="E2399" s="4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7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48" x14ac:dyDescent="0.2">
      <c r="A2400">
        <v>2398</v>
      </c>
      <c r="B2400" s="2" t="s">
        <v>2399</v>
      </c>
      <c r="C2400" s="2" t="s">
        <v>6508</v>
      </c>
      <c r="D2400" s="21">
        <v>4000</v>
      </c>
      <c r="E2400" s="4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7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48" x14ac:dyDescent="0.2">
      <c r="A2401">
        <v>2399</v>
      </c>
      <c r="B2401" s="2" t="s">
        <v>2400</v>
      </c>
      <c r="C2401" s="2" t="s">
        <v>6509</v>
      </c>
      <c r="D2401" s="21">
        <v>13000</v>
      </c>
      <c r="E2401" s="4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7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48" x14ac:dyDescent="0.2">
      <c r="A2402">
        <v>2400</v>
      </c>
      <c r="B2402" s="2" t="s">
        <v>2401</v>
      </c>
      <c r="C2402" s="2" t="s">
        <v>6510</v>
      </c>
      <c r="D2402" s="21">
        <v>50000</v>
      </c>
      <c r="E2402" s="4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7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48" x14ac:dyDescent="0.2">
      <c r="A2403">
        <v>2401</v>
      </c>
      <c r="B2403" s="2" t="s">
        <v>2402</v>
      </c>
      <c r="C2403" s="2" t="s">
        <v>6511</v>
      </c>
      <c r="D2403" s="21">
        <v>28000</v>
      </c>
      <c r="E2403" s="4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7">
        <f t="shared" si="222"/>
        <v>0.71785714285714286</v>
      </c>
      <c r="P2403" s="5">
        <f t="shared" si="223"/>
        <v>22</v>
      </c>
      <c r="Q2403" t="str">
        <f t="shared" si="224"/>
        <v>food</v>
      </c>
      <c r="R2403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ht="16" x14ac:dyDescent="0.2">
      <c r="A2404">
        <v>2402</v>
      </c>
      <c r="B2404" s="2" t="s">
        <v>2403</v>
      </c>
      <c r="C2404" s="2" t="s">
        <v>6512</v>
      </c>
      <c r="D2404" s="21">
        <v>12000</v>
      </c>
      <c r="E2404" s="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7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48" x14ac:dyDescent="0.2">
      <c r="A2405">
        <v>2403</v>
      </c>
      <c r="B2405" s="2" t="s">
        <v>2404</v>
      </c>
      <c r="C2405" s="2" t="s">
        <v>6513</v>
      </c>
      <c r="D2405" s="21">
        <v>1200</v>
      </c>
      <c r="E2405" s="4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7">
        <f t="shared" si="222"/>
        <v>16.833333333333332</v>
      </c>
      <c r="P2405" s="5">
        <f t="shared" si="223"/>
        <v>16</v>
      </c>
      <c r="Q2405" t="str">
        <f t="shared" si="224"/>
        <v>food</v>
      </c>
      <c r="R2405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48" x14ac:dyDescent="0.2">
      <c r="A2406">
        <v>2404</v>
      </c>
      <c r="B2406" s="2" t="s">
        <v>2405</v>
      </c>
      <c r="C2406" s="2" t="s">
        <v>6514</v>
      </c>
      <c r="D2406" s="21">
        <v>15000</v>
      </c>
      <c r="E2406" s="4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7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32" x14ac:dyDescent="0.2">
      <c r="A2407">
        <v>2405</v>
      </c>
      <c r="B2407" s="2" t="s">
        <v>2406</v>
      </c>
      <c r="C2407" s="2" t="s">
        <v>6515</v>
      </c>
      <c r="D2407" s="21">
        <v>5000</v>
      </c>
      <c r="E2407" s="4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7">
        <f t="shared" si="222"/>
        <v>22.52</v>
      </c>
      <c r="P2407" s="5">
        <f t="shared" si="223"/>
        <v>56</v>
      </c>
      <c r="Q2407" t="str">
        <f t="shared" si="224"/>
        <v>food</v>
      </c>
      <c r="R2407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48" x14ac:dyDescent="0.2">
      <c r="A2408">
        <v>2406</v>
      </c>
      <c r="B2408" s="2" t="s">
        <v>2407</v>
      </c>
      <c r="C2408" s="2" t="s">
        <v>6516</v>
      </c>
      <c r="D2408" s="21">
        <v>3250</v>
      </c>
      <c r="E2408" s="4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7">
        <f t="shared" si="222"/>
        <v>41.384615384615387</v>
      </c>
      <c r="P2408" s="5">
        <f t="shared" si="223"/>
        <v>84</v>
      </c>
      <c r="Q2408" t="str">
        <f t="shared" si="224"/>
        <v>food</v>
      </c>
      <c r="R2408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64" x14ac:dyDescent="0.2">
      <c r="A2409">
        <v>2407</v>
      </c>
      <c r="B2409" s="2" t="s">
        <v>2408</v>
      </c>
      <c r="C2409" s="2" t="s">
        <v>6517</v>
      </c>
      <c r="D2409" s="21">
        <v>22000</v>
      </c>
      <c r="E2409" s="4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7">
        <f t="shared" si="222"/>
        <v>25.259090909090908</v>
      </c>
      <c r="P2409" s="5">
        <f t="shared" si="223"/>
        <v>168</v>
      </c>
      <c r="Q2409" t="str">
        <f t="shared" si="224"/>
        <v>food</v>
      </c>
      <c r="R2409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32" x14ac:dyDescent="0.2">
      <c r="A2410">
        <v>2408</v>
      </c>
      <c r="B2410" s="2" t="s">
        <v>2409</v>
      </c>
      <c r="C2410" s="2" t="s">
        <v>6518</v>
      </c>
      <c r="D2410" s="21">
        <v>15000</v>
      </c>
      <c r="E2410" s="4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7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32" x14ac:dyDescent="0.2">
      <c r="A2411">
        <v>2409</v>
      </c>
      <c r="B2411" s="2" t="s">
        <v>2410</v>
      </c>
      <c r="C2411" s="2" t="s">
        <v>6519</v>
      </c>
      <c r="D2411" s="21">
        <v>25000</v>
      </c>
      <c r="E2411" s="4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7">
        <f t="shared" si="222"/>
        <v>1.8399999999999999</v>
      </c>
      <c r="P2411" s="5">
        <f t="shared" si="223"/>
        <v>76</v>
      </c>
      <c r="Q2411" t="str">
        <f t="shared" si="224"/>
        <v>food</v>
      </c>
      <c r="R2411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64" x14ac:dyDescent="0.2">
      <c r="A2412">
        <v>2410</v>
      </c>
      <c r="B2412" s="2" t="s">
        <v>2411</v>
      </c>
      <c r="C2412" s="2" t="s">
        <v>6520</v>
      </c>
      <c r="D2412" s="21">
        <v>15000</v>
      </c>
      <c r="E2412" s="4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7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48" x14ac:dyDescent="0.2">
      <c r="A2413">
        <v>2411</v>
      </c>
      <c r="B2413" s="2" t="s">
        <v>2412</v>
      </c>
      <c r="C2413" s="2" t="s">
        <v>6521</v>
      </c>
      <c r="D2413" s="21">
        <v>25000</v>
      </c>
      <c r="E2413" s="4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7">
        <f t="shared" si="222"/>
        <v>0.60399999999999998</v>
      </c>
      <c r="P2413" s="5">
        <f t="shared" si="223"/>
        <v>50</v>
      </c>
      <c r="Q2413" t="str">
        <f t="shared" si="224"/>
        <v>food</v>
      </c>
      <c r="R2413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48" x14ac:dyDescent="0.2">
      <c r="A2414">
        <v>2412</v>
      </c>
      <c r="B2414" s="2" t="s">
        <v>2413</v>
      </c>
      <c r="C2414" s="2" t="s">
        <v>6522</v>
      </c>
      <c r="D2414" s="21">
        <v>8000</v>
      </c>
      <c r="E2414" s="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7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48" x14ac:dyDescent="0.2">
      <c r="A2415">
        <v>2413</v>
      </c>
      <c r="B2415" s="2" t="s">
        <v>2414</v>
      </c>
      <c r="C2415" s="2" t="s">
        <v>6523</v>
      </c>
      <c r="D2415" s="21">
        <v>3000</v>
      </c>
      <c r="E2415" s="4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7">
        <f t="shared" si="222"/>
        <v>0.83333333333333337</v>
      </c>
      <c r="P2415" s="5">
        <f t="shared" si="223"/>
        <v>8</v>
      </c>
      <c r="Q2415" t="str">
        <f t="shared" si="224"/>
        <v>food</v>
      </c>
      <c r="R2415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48" x14ac:dyDescent="0.2">
      <c r="A2416">
        <v>2414</v>
      </c>
      <c r="B2416" s="2" t="s">
        <v>2415</v>
      </c>
      <c r="C2416" s="2" t="s">
        <v>6524</v>
      </c>
      <c r="D2416" s="21">
        <v>15000</v>
      </c>
      <c r="E2416" s="4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7">
        <f t="shared" si="222"/>
        <v>3.0666666666666664</v>
      </c>
      <c r="P2416" s="5">
        <f t="shared" si="223"/>
        <v>35</v>
      </c>
      <c r="Q2416" t="str">
        <f t="shared" si="224"/>
        <v>food</v>
      </c>
      <c r="R2416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48" x14ac:dyDescent="0.2">
      <c r="A2417">
        <v>2415</v>
      </c>
      <c r="B2417" s="2" t="s">
        <v>2416</v>
      </c>
      <c r="C2417" s="2" t="s">
        <v>6525</v>
      </c>
      <c r="D2417" s="21">
        <v>60000</v>
      </c>
      <c r="E2417" s="4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7">
        <f t="shared" si="222"/>
        <v>0.55833333333333335</v>
      </c>
      <c r="P2417" s="5">
        <f t="shared" si="223"/>
        <v>55</v>
      </c>
      <c r="Q2417" t="str">
        <f t="shared" si="224"/>
        <v>food</v>
      </c>
      <c r="R2417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48" x14ac:dyDescent="0.2">
      <c r="A2418">
        <v>2416</v>
      </c>
      <c r="B2418" s="2" t="s">
        <v>2417</v>
      </c>
      <c r="C2418" s="2" t="s">
        <v>6526</v>
      </c>
      <c r="D2418" s="21">
        <v>20000</v>
      </c>
      <c r="E2418" s="4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7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48" x14ac:dyDescent="0.2">
      <c r="A2419">
        <v>2417</v>
      </c>
      <c r="B2419" s="2" t="s">
        <v>2418</v>
      </c>
      <c r="C2419" s="2" t="s">
        <v>6527</v>
      </c>
      <c r="D2419" s="21">
        <v>1000</v>
      </c>
      <c r="E2419" s="4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7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ht="16" x14ac:dyDescent="0.2">
      <c r="A2420">
        <v>2418</v>
      </c>
      <c r="B2420" s="2" t="s">
        <v>2419</v>
      </c>
      <c r="C2420" s="2" t="s">
        <v>6528</v>
      </c>
      <c r="D2420" s="21">
        <v>25000</v>
      </c>
      <c r="E2420" s="4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7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48" x14ac:dyDescent="0.2">
      <c r="A2421">
        <v>2419</v>
      </c>
      <c r="B2421" s="2" t="s">
        <v>2420</v>
      </c>
      <c r="C2421" s="2" t="s">
        <v>6529</v>
      </c>
      <c r="D2421" s="21">
        <v>3000</v>
      </c>
      <c r="E2421" s="4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7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48" x14ac:dyDescent="0.2">
      <c r="A2422">
        <v>2420</v>
      </c>
      <c r="B2422" s="2" t="s">
        <v>2421</v>
      </c>
      <c r="C2422" s="2" t="s">
        <v>6530</v>
      </c>
      <c r="D2422" s="21">
        <v>16870</v>
      </c>
      <c r="E2422" s="4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7">
        <f t="shared" si="222"/>
        <v>14.825133372851216</v>
      </c>
      <c r="P2422" s="5">
        <f t="shared" si="223"/>
        <v>69</v>
      </c>
      <c r="Q2422" t="str">
        <f t="shared" si="224"/>
        <v>food</v>
      </c>
      <c r="R2422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32" x14ac:dyDescent="0.2">
      <c r="A2423">
        <v>2421</v>
      </c>
      <c r="B2423" s="2" t="s">
        <v>2422</v>
      </c>
      <c r="C2423" s="2" t="s">
        <v>6531</v>
      </c>
      <c r="D2423" s="21">
        <v>6000</v>
      </c>
      <c r="E2423" s="4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7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32" x14ac:dyDescent="0.2">
      <c r="A2424">
        <v>2422</v>
      </c>
      <c r="B2424" s="2" t="s">
        <v>2423</v>
      </c>
      <c r="C2424" s="2" t="s">
        <v>6532</v>
      </c>
      <c r="D2424" s="21">
        <v>500</v>
      </c>
      <c r="E2424" s="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7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48" x14ac:dyDescent="0.2">
      <c r="A2425">
        <v>2423</v>
      </c>
      <c r="B2425" s="2" t="s">
        <v>2424</v>
      </c>
      <c r="C2425" s="2" t="s">
        <v>6533</v>
      </c>
      <c r="D2425" s="21">
        <v>60000</v>
      </c>
      <c r="E2425" s="4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7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32" x14ac:dyDescent="0.2">
      <c r="A2426">
        <v>2424</v>
      </c>
      <c r="B2426" s="2" t="s">
        <v>2425</v>
      </c>
      <c r="C2426" s="2" t="s">
        <v>6534</v>
      </c>
      <c r="D2426" s="21">
        <v>25000</v>
      </c>
      <c r="E2426" s="4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7">
        <f t="shared" si="222"/>
        <v>1.24</v>
      </c>
      <c r="P2426" s="5">
        <f t="shared" si="223"/>
        <v>34</v>
      </c>
      <c r="Q2426" t="str">
        <f t="shared" si="224"/>
        <v>food</v>
      </c>
      <c r="R2426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48" x14ac:dyDescent="0.2">
      <c r="A2427">
        <v>2425</v>
      </c>
      <c r="B2427" s="2" t="s">
        <v>2426</v>
      </c>
      <c r="C2427" s="2" t="s">
        <v>6535</v>
      </c>
      <c r="D2427" s="21">
        <v>3500</v>
      </c>
      <c r="E2427" s="4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7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48" x14ac:dyDescent="0.2">
      <c r="A2428">
        <v>2426</v>
      </c>
      <c r="B2428" s="2" t="s">
        <v>2427</v>
      </c>
      <c r="C2428" s="2" t="s">
        <v>6536</v>
      </c>
      <c r="D2428" s="21">
        <v>20000</v>
      </c>
      <c r="E2428" s="4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7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32" x14ac:dyDescent="0.2">
      <c r="A2429">
        <v>2427</v>
      </c>
      <c r="B2429" s="2" t="s">
        <v>2428</v>
      </c>
      <c r="C2429" s="2" t="s">
        <v>6537</v>
      </c>
      <c r="D2429" s="21">
        <v>50000</v>
      </c>
      <c r="E2429" s="4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7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32" x14ac:dyDescent="0.2">
      <c r="A2430">
        <v>2428</v>
      </c>
      <c r="B2430" s="2" t="s">
        <v>2429</v>
      </c>
      <c r="C2430" s="2" t="s">
        <v>6538</v>
      </c>
      <c r="D2430" s="21">
        <v>35000</v>
      </c>
      <c r="E2430" s="4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7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48" x14ac:dyDescent="0.2">
      <c r="A2431">
        <v>2429</v>
      </c>
      <c r="B2431" s="2" t="s">
        <v>2430</v>
      </c>
      <c r="C2431" s="2" t="s">
        <v>6539</v>
      </c>
      <c r="D2431" s="21">
        <v>140000</v>
      </c>
      <c r="E2431" s="4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7">
        <f t="shared" si="222"/>
        <v>1.4321428571428572</v>
      </c>
      <c r="P2431" s="5">
        <f t="shared" si="223"/>
        <v>501</v>
      </c>
      <c r="Q2431" t="str">
        <f t="shared" si="224"/>
        <v>food</v>
      </c>
      <c r="R2431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48" x14ac:dyDescent="0.2">
      <c r="A2432">
        <v>2430</v>
      </c>
      <c r="B2432" s="2" t="s">
        <v>2431</v>
      </c>
      <c r="C2432" s="2" t="s">
        <v>6540</v>
      </c>
      <c r="D2432" s="21">
        <v>3000</v>
      </c>
      <c r="E2432" s="4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7">
        <f t="shared" si="222"/>
        <v>0.70000000000000007</v>
      </c>
      <c r="P2432" s="5">
        <f t="shared" si="223"/>
        <v>10</v>
      </c>
      <c r="Q2432" t="str">
        <f t="shared" si="224"/>
        <v>food</v>
      </c>
      <c r="R2432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32" x14ac:dyDescent="0.2">
      <c r="A2433">
        <v>2431</v>
      </c>
      <c r="B2433" s="2" t="s">
        <v>2432</v>
      </c>
      <c r="C2433" s="2" t="s">
        <v>6541</v>
      </c>
      <c r="D2433" s="21">
        <v>100000</v>
      </c>
      <c r="E2433" s="4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7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48" x14ac:dyDescent="0.2">
      <c r="A2434">
        <v>2432</v>
      </c>
      <c r="B2434" s="2" t="s">
        <v>2433</v>
      </c>
      <c r="C2434" s="2" t="s">
        <v>6542</v>
      </c>
      <c r="D2434" s="21">
        <v>14000</v>
      </c>
      <c r="E2434" s="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7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48" x14ac:dyDescent="0.2">
      <c r="A2435">
        <v>2433</v>
      </c>
      <c r="B2435" s="2" t="s">
        <v>2434</v>
      </c>
      <c r="C2435" s="2" t="s">
        <v>6543</v>
      </c>
      <c r="D2435" s="21">
        <v>10000</v>
      </c>
      <c r="E2435" s="4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7">
        <f t="shared" ref="O2435:O2498" si="228">(E2435/D2435)*100</f>
        <v>0</v>
      </c>
      <c r="P2435" s="5">
        <f t="shared" ref="P2435:P2498" si="229">IF(E2435, QUOTIENT(E2435,L2435),0)</f>
        <v>0</v>
      </c>
      <c r="Q2435" t="str">
        <f t="shared" ref="Q2435:Q2498" si="230">LEFT(N2435,FIND("/",N2435,1)-1)</f>
        <v>food</v>
      </c>
      <c r="R2435" t="str">
        <f t="shared" ref="R2435:R2498" si="231">RIGHT(N2435,LEN(N2435)-FIND("/",N2435,1))</f>
        <v>food trucks</v>
      </c>
      <c r="S2435" s="15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2" t="s">
        <v>2435</v>
      </c>
      <c r="C2436" s="2" t="s">
        <v>6544</v>
      </c>
      <c r="D2436" s="21">
        <v>20000</v>
      </c>
      <c r="E2436" s="4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7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48" x14ac:dyDescent="0.2">
      <c r="A2437">
        <v>2435</v>
      </c>
      <c r="B2437" s="2" t="s">
        <v>2436</v>
      </c>
      <c r="C2437" s="2" t="s">
        <v>6545</v>
      </c>
      <c r="D2437" s="21">
        <v>250000</v>
      </c>
      <c r="E2437" s="4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7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48" x14ac:dyDescent="0.2">
      <c r="A2438">
        <v>2436</v>
      </c>
      <c r="B2438" s="2" t="s">
        <v>2437</v>
      </c>
      <c r="C2438" s="2" t="s">
        <v>6546</v>
      </c>
      <c r="D2438" s="21">
        <v>117000</v>
      </c>
      <c r="E2438" s="4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7">
        <f t="shared" si="228"/>
        <v>3.8461538461538464E-2</v>
      </c>
      <c r="P2438" s="5">
        <f t="shared" si="229"/>
        <v>22</v>
      </c>
      <c r="Q2438" t="str">
        <f t="shared" si="230"/>
        <v>food</v>
      </c>
      <c r="R2438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48" x14ac:dyDescent="0.2">
      <c r="A2439">
        <v>2437</v>
      </c>
      <c r="B2439" s="2" t="s">
        <v>2438</v>
      </c>
      <c r="C2439" s="2" t="s">
        <v>6547</v>
      </c>
      <c r="D2439" s="21">
        <v>8000</v>
      </c>
      <c r="E2439" s="4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7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48" x14ac:dyDescent="0.2">
      <c r="A2440">
        <v>2438</v>
      </c>
      <c r="B2440" s="2" t="s">
        <v>2439</v>
      </c>
      <c r="C2440" s="2" t="s">
        <v>6548</v>
      </c>
      <c r="D2440" s="21">
        <v>15000</v>
      </c>
      <c r="E2440" s="4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7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48" x14ac:dyDescent="0.2">
      <c r="A2441">
        <v>2439</v>
      </c>
      <c r="B2441" s="2" t="s">
        <v>2440</v>
      </c>
      <c r="C2441" s="2" t="s">
        <v>6549</v>
      </c>
      <c r="D2441" s="21">
        <v>10000</v>
      </c>
      <c r="E2441" s="4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7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32" x14ac:dyDescent="0.2">
      <c r="A2442">
        <v>2440</v>
      </c>
      <c r="B2442" s="2" t="s">
        <v>2441</v>
      </c>
      <c r="C2442" s="2" t="s">
        <v>6550</v>
      </c>
      <c r="D2442" s="21">
        <v>5000</v>
      </c>
      <c r="E2442" s="4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7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32" x14ac:dyDescent="0.2">
      <c r="A2443">
        <v>2441</v>
      </c>
      <c r="B2443" s="2" t="s">
        <v>2442</v>
      </c>
      <c r="C2443" s="2" t="s">
        <v>6551</v>
      </c>
      <c r="D2443" s="21">
        <v>7500</v>
      </c>
      <c r="E2443" s="4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7">
        <f t="shared" si="228"/>
        <v>107.88</v>
      </c>
      <c r="P2443" s="5">
        <f t="shared" si="229"/>
        <v>74</v>
      </c>
      <c r="Q2443" t="str">
        <f t="shared" si="230"/>
        <v>food</v>
      </c>
      <c r="R2443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32" x14ac:dyDescent="0.2">
      <c r="A2444">
        <v>2442</v>
      </c>
      <c r="B2444" s="2" t="s">
        <v>2443</v>
      </c>
      <c r="C2444" s="2" t="s">
        <v>6552</v>
      </c>
      <c r="D2444" s="21">
        <v>24000</v>
      </c>
      <c r="E2444" s="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7">
        <f t="shared" si="228"/>
        <v>125.94166666666666</v>
      </c>
      <c r="P2444" s="5">
        <f t="shared" si="229"/>
        <v>81</v>
      </c>
      <c r="Q2444" t="str">
        <f t="shared" si="230"/>
        <v>food</v>
      </c>
      <c r="R2444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48" x14ac:dyDescent="0.2">
      <c r="A2445">
        <v>2443</v>
      </c>
      <c r="B2445" s="2" t="s">
        <v>2444</v>
      </c>
      <c r="C2445" s="2" t="s">
        <v>6553</v>
      </c>
      <c r="D2445" s="21">
        <v>20000</v>
      </c>
      <c r="E2445" s="4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7">
        <f t="shared" si="228"/>
        <v>202.51495</v>
      </c>
      <c r="P2445" s="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48" x14ac:dyDescent="0.2">
      <c r="A2446">
        <v>2444</v>
      </c>
      <c r="B2446" s="2" t="s">
        <v>2445</v>
      </c>
      <c r="C2446" s="2" t="s">
        <v>6554</v>
      </c>
      <c r="D2446" s="21">
        <v>3000</v>
      </c>
      <c r="E2446" s="4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7">
        <f t="shared" si="228"/>
        <v>108.60000000000001</v>
      </c>
      <c r="P2446" s="5">
        <f t="shared" si="229"/>
        <v>53</v>
      </c>
      <c r="Q2446" t="str">
        <f t="shared" si="230"/>
        <v>food</v>
      </c>
      <c r="R2446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64" x14ac:dyDescent="0.2">
      <c r="A2447">
        <v>2445</v>
      </c>
      <c r="B2447" s="2" t="s">
        <v>2446</v>
      </c>
      <c r="C2447" s="2" t="s">
        <v>6555</v>
      </c>
      <c r="D2447" s="21">
        <v>5000</v>
      </c>
      <c r="E2447" s="4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7">
        <f t="shared" si="228"/>
        <v>172.8</v>
      </c>
      <c r="P2447" s="5">
        <f t="shared" si="229"/>
        <v>75</v>
      </c>
      <c r="Q2447" t="str">
        <f t="shared" si="230"/>
        <v>food</v>
      </c>
      <c r="R2447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48" x14ac:dyDescent="0.2">
      <c r="A2448">
        <v>2446</v>
      </c>
      <c r="B2448" s="2" t="s">
        <v>2447</v>
      </c>
      <c r="C2448" s="2" t="s">
        <v>6556</v>
      </c>
      <c r="D2448" s="21">
        <v>5000</v>
      </c>
      <c r="E2448" s="4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7">
        <f t="shared" si="228"/>
        <v>167.98</v>
      </c>
      <c r="P2448" s="5">
        <f t="shared" si="229"/>
        <v>75</v>
      </c>
      <c r="Q2448" t="str">
        <f t="shared" si="230"/>
        <v>food</v>
      </c>
      <c r="R2448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48" x14ac:dyDescent="0.2">
      <c r="A2449">
        <v>2447</v>
      </c>
      <c r="B2449" s="2" t="s">
        <v>2448</v>
      </c>
      <c r="C2449" s="2" t="s">
        <v>6557</v>
      </c>
      <c r="D2449" s="21">
        <v>2500</v>
      </c>
      <c r="E2449" s="4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7">
        <f t="shared" si="228"/>
        <v>427.20000000000005</v>
      </c>
      <c r="P2449" s="5">
        <f t="shared" si="229"/>
        <v>31</v>
      </c>
      <c r="Q2449" t="str">
        <f t="shared" si="230"/>
        <v>food</v>
      </c>
      <c r="R2449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48" x14ac:dyDescent="0.2">
      <c r="A2450">
        <v>2448</v>
      </c>
      <c r="B2450" s="2" t="s">
        <v>2449</v>
      </c>
      <c r="C2450" s="2" t="s">
        <v>6558</v>
      </c>
      <c r="D2450" s="21">
        <v>400</v>
      </c>
      <c r="E2450" s="4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7">
        <f t="shared" si="228"/>
        <v>107.5</v>
      </c>
      <c r="P2450" s="5">
        <f t="shared" si="229"/>
        <v>47</v>
      </c>
      <c r="Q2450" t="str">
        <f t="shared" si="230"/>
        <v>food</v>
      </c>
      <c r="R2450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48" x14ac:dyDescent="0.2">
      <c r="A2451">
        <v>2449</v>
      </c>
      <c r="B2451" s="2" t="s">
        <v>2450</v>
      </c>
      <c r="C2451" s="2" t="s">
        <v>6559</v>
      </c>
      <c r="D2451" s="21">
        <v>10000</v>
      </c>
      <c r="E2451" s="4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7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48" x14ac:dyDescent="0.2">
      <c r="A2452">
        <v>2450</v>
      </c>
      <c r="B2452" s="2" t="s">
        <v>2451</v>
      </c>
      <c r="C2452" s="2" t="s">
        <v>6560</v>
      </c>
      <c r="D2452" s="21">
        <v>15000</v>
      </c>
      <c r="E2452" s="4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7">
        <f t="shared" si="228"/>
        <v>101.53353333333335</v>
      </c>
      <c r="P2452" s="5">
        <f t="shared" si="229"/>
        <v>149</v>
      </c>
      <c r="Q2452" t="str">
        <f t="shared" si="230"/>
        <v>food</v>
      </c>
      <c r="R2452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48" x14ac:dyDescent="0.2">
      <c r="A2453">
        <v>2451</v>
      </c>
      <c r="B2453" s="2" t="s">
        <v>2452</v>
      </c>
      <c r="C2453" s="2" t="s">
        <v>6561</v>
      </c>
      <c r="D2453" s="21">
        <v>10000</v>
      </c>
      <c r="E2453" s="4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7">
        <f t="shared" si="228"/>
        <v>115.45</v>
      </c>
      <c r="P2453" s="5">
        <f t="shared" si="229"/>
        <v>62</v>
      </c>
      <c r="Q2453" t="str">
        <f t="shared" si="230"/>
        <v>food</v>
      </c>
      <c r="R2453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48" x14ac:dyDescent="0.2">
      <c r="A2454">
        <v>2452</v>
      </c>
      <c r="B2454" s="2" t="s">
        <v>2453</v>
      </c>
      <c r="C2454" s="2" t="s">
        <v>6562</v>
      </c>
      <c r="D2454" s="21">
        <v>600</v>
      </c>
      <c r="E2454" s="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7">
        <f t="shared" si="228"/>
        <v>133.5</v>
      </c>
      <c r="P2454" s="5">
        <f t="shared" si="229"/>
        <v>53</v>
      </c>
      <c r="Q2454" t="str">
        <f t="shared" si="230"/>
        <v>food</v>
      </c>
      <c r="R2454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48" x14ac:dyDescent="0.2">
      <c r="A2455">
        <v>2453</v>
      </c>
      <c r="B2455" s="2" t="s">
        <v>2454</v>
      </c>
      <c r="C2455" s="2" t="s">
        <v>6563</v>
      </c>
      <c r="D2455" s="21">
        <v>3000</v>
      </c>
      <c r="E2455" s="4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7">
        <f t="shared" si="228"/>
        <v>154.69999999999999</v>
      </c>
      <c r="P2455" s="5">
        <f t="shared" si="229"/>
        <v>69</v>
      </c>
      <c r="Q2455" t="str">
        <f t="shared" si="230"/>
        <v>food</v>
      </c>
      <c r="R2455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48" x14ac:dyDescent="0.2">
      <c r="A2456">
        <v>2454</v>
      </c>
      <c r="B2456" s="2" t="s">
        <v>2455</v>
      </c>
      <c r="C2456" s="2" t="s">
        <v>6564</v>
      </c>
      <c r="D2456" s="21">
        <v>35000</v>
      </c>
      <c r="E2456" s="4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7">
        <f t="shared" si="228"/>
        <v>100.84571428571429</v>
      </c>
      <c r="P2456" s="5">
        <f t="shared" si="229"/>
        <v>271</v>
      </c>
      <c r="Q2456" t="str">
        <f t="shared" si="230"/>
        <v>food</v>
      </c>
      <c r="R2456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48" x14ac:dyDescent="0.2">
      <c r="A2457">
        <v>2455</v>
      </c>
      <c r="B2457" s="2" t="s">
        <v>2456</v>
      </c>
      <c r="C2457" s="2" t="s">
        <v>6565</v>
      </c>
      <c r="D2457" s="21">
        <v>300</v>
      </c>
      <c r="E2457" s="4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7">
        <f t="shared" si="228"/>
        <v>182</v>
      </c>
      <c r="P2457" s="5">
        <f t="shared" si="229"/>
        <v>34</v>
      </c>
      <c r="Q2457" t="str">
        <f t="shared" si="230"/>
        <v>food</v>
      </c>
      <c r="R2457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48" x14ac:dyDescent="0.2">
      <c r="A2458">
        <v>2456</v>
      </c>
      <c r="B2458" s="2" t="s">
        <v>2457</v>
      </c>
      <c r="C2458" s="2" t="s">
        <v>6566</v>
      </c>
      <c r="D2458" s="21">
        <v>1500</v>
      </c>
      <c r="E2458" s="4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7">
        <f t="shared" si="228"/>
        <v>180.86666666666667</v>
      </c>
      <c r="P2458" s="5">
        <f t="shared" si="229"/>
        <v>40</v>
      </c>
      <c r="Q2458" t="str">
        <f t="shared" si="230"/>
        <v>food</v>
      </c>
      <c r="R2458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48" x14ac:dyDescent="0.2">
      <c r="A2459">
        <v>2457</v>
      </c>
      <c r="B2459" s="2" t="s">
        <v>2458</v>
      </c>
      <c r="C2459" s="2" t="s">
        <v>6567</v>
      </c>
      <c r="D2459" s="21">
        <v>23000</v>
      </c>
      <c r="E2459" s="4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7">
        <f t="shared" si="228"/>
        <v>102.30434782608695</v>
      </c>
      <c r="P2459" s="5">
        <f t="shared" si="229"/>
        <v>189</v>
      </c>
      <c r="Q2459" t="str">
        <f t="shared" si="230"/>
        <v>food</v>
      </c>
      <c r="R2459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48" x14ac:dyDescent="0.2">
      <c r="A2460">
        <v>2458</v>
      </c>
      <c r="B2460" s="2" t="s">
        <v>2459</v>
      </c>
      <c r="C2460" s="2" t="s">
        <v>6568</v>
      </c>
      <c r="D2460" s="21">
        <v>5000</v>
      </c>
      <c r="E2460" s="4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7">
        <f t="shared" si="228"/>
        <v>110.17999999999999</v>
      </c>
      <c r="P2460" s="5">
        <f t="shared" si="229"/>
        <v>68</v>
      </c>
      <c r="Q2460" t="str">
        <f t="shared" si="230"/>
        <v>food</v>
      </c>
      <c r="R2460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48" x14ac:dyDescent="0.2">
      <c r="A2461">
        <v>2459</v>
      </c>
      <c r="B2461" s="2" t="s">
        <v>2460</v>
      </c>
      <c r="C2461" s="2" t="s">
        <v>6569</v>
      </c>
      <c r="D2461" s="21">
        <v>30000</v>
      </c>
      <c r="E2461" s="4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7">
        <f t="shared" si="228"/>
        <v>102.25</v>
      </c>
      <c r="P2461" s="5">
        <f t="shared" si="229"/>
        <v>108</v>
      </c>
      <c r="Q2461" t="str">
        <f t="shared" si="230"/>
        <v>food</v>
      </c>
      <c r="R2461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48" x14ac:dyDescent="0.2">
      <c r="A2462">
        <v>2460</v>
      </c>
      <c r="B2462" s="2" t="s">
        <v>2461</v>
      </c>
      <c r="C2462" s="2" t="s">
        <v>6570</v>
      </c>
      <c r="D2462" s="21">
        <v>8500</v>
      </c>
      <c r="E2462" s="4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7">
        <f t="shared" si="228"/>
        <v>100.78823529411764</v>
      </c>
      <c r="P2462" s="5">
        <f t="shared" si="229"/>
        <v>125</v>
      </c>
      <c r="Q2462" t="str">
        <f t="shared" si="230"/>
        <v>food</v>
      </c>
      <c r="R2462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48" x14ac:dyDescent="0.2">
      <c r="A2463">
        <v>2461</v>
      </c>
      <c r="B2463" s="2" t="s">
        <v>2462</v>
      </c>
      <c r="C2463" s="2" t="s">
        <v>6571</v>
      </c>
      <c r="D2463" s="21">
        <v>7500</v>
      </c>
      <c r="E2463" s="4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7">
        <f t="shared" si="228"/>
        <v>103.8</v>
      </c>
      <c r="P2463" s="5">
        <f t="shared" si="229"/>
        <v>90</v>
      </c>
      <c r="Q2463" t="str">
        <f t="shared" si="230"/>
        <v>music</v>
      </c>
      <c r="R2463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48" x14ac:dyDescent="0.2">
      <c r="A2464">
        <v>2462</v>
      </c>
      <c r="B2464" s="2" t="s">
        <v>2463</v>
      </c>
      <c r="C2464" s="2" t="s">
        <v>6572</v>
      </c>
      <c r="D2464" s="21">
        <v>3000</v>
      </c>
      <c r="E2464" s="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7">
        <f t="shared" si="228"/>
        <v>110.70833333333334</v>
      </c>
      <c r="P2464" s="5">
        <f t="shared" si="229"/>
        <v>28</v>
      </c>
      <c r="Q2464" t="str">
        <f t="shared" si="230"/>
        <v>music</v>
      </c>
      <c r="R2464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ht="16" x14ac:dyDescent="0.2">
      <c r="A2465">
        <v>2463</v>
      </c>
      <c r="B2465" s="2" t="s">
        <v>2464</v>
      </c>
      <c r="C2465" s="2" t="s">
        <v>6573</v>
      </c>
      <c r="D2465" s="21">
        <v>2000</v>
      </c>
      <c r="E2465" s="4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7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48" x14ac:dyDescent="0.2">
      <c r="A2466">
        <v>2464</v>
      </c>
      <c r="B2466" s="2" t="s">
        <v>2465</v>
      </c>
      <c r="C2466" s="2" t="s">
        <v>6574</v>
      </c>
      <c r="D2466" s="21">
        <v>2000</v>
      </c>
      <c r="E2466" s="4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7">
        <f t="shared" si="228"/>
        <v>111.1</v>
      </c>
      <c r="P2466" s="5">
        <f t="shared" si="229"/>
        <v>51</v>
      </c>
      <c r="Q2466" t="str">
        <f t="shared" si="230"/>
        <v>music</v>
      </c>
      <c r="R2466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32" x14ac:dyDescent="0.2">
      <c r="A2467">
        <v>2465</v>
      </c>
      <c r="B2467" s="2" t="s">
        <v>2466</v>
      </c>
      <c r="C2467" s="2" t="s">
        <v>6575</v>
      </c>
      <c r="D2467" s="21">
        <v>700</v>
      </c>
      <c r="E2467" s="4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7">
        <f t="shared" si="228"/>
        <v>180.14285714285714</v>
      </c>
      <c r="P2467" s="5">
        <f t="shared" si="229"/>
        <v>26</v>
      </c>
      <c r="Q2467" t="str">
        <f t="shared" si="230"/>
        <v>music</v>
      </c>
      <c r="R2467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48" x14ac:dyDescent="0.2">
      <c r="A2468">
        <v>2466</v>
      </c>
      <c r="B2468" s="2" t="s">
        <v>2467</v>
      </c>
      <c r="C2468" s="2" t="s">
        <v>6576</v>
      </c>
      <c r="D2468" s="21">
        <v>2500</v>
      </c>
      <c r="E2468" s="4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7">
        <f t="shared" si="228"/>
        <v>100</v>
      </c>
      <c r="P2468" s="5">
        <f t="shared" si="229"/>
        <v>48</v>
      </c>
      <c r="Q2468" t="str">
        <f t="shared" si="230"/>
        <v>music</v>
      </c>
      <c r="R2468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48" x14ac:dyDescent="0.2">
      <c r="A2469">
        <v>2467</v>
      </c>
      <c r="B2469" s="2" t="s">
        <v>2468</v>
      </c>
      <c r="C2469" s="2" t="s">
        <v>6577</v>
      </c>
      <c r="D2469" s="21">
        <v>1000</v>
      </c>
      <c r="E2469" s="4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7">
        <f t="shared" si="228"/>
        <v>118.5</v>
      </c>
      <c r="P2469" s="5">
        <f t="shared" si="229"/>
        <v>27</v>
      </c>
      <c r="Q2469" t="str">
        <f t="shared" si="230"/>
        <v>music</v>
      </c>
      <c r="R2469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32" x14ac:dyDescent="0.2">
      <c r="A2470">
        <v>2468</v>
      </c>
      <c r="B2470" s="2" t="s">
        <v>2469</v>
      </c>
      <c r="C2470" s="2" t="s">
        <v>6578</v>
      </c>
      <c r="D2470" s="21">
        <v>2000</v>
      </c>
      <c r="E2470" s="4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7">
        <f t="shared" si="228"/>
        <v>107.21700000000001</v>
      </c>
      <c r="P2470" s="5">
        <f t="shared" si="229"/>
        <v>36</v>
      </c>
      <c r="Q2470" t="str">
        <f t="shared" si="230"/>
        <v>music</v>
      </c>
      <c r="R2470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48" x14ac:dyDescent="0.2">
      <c r="A2471">
        <v>2469</v>
      </c>
      <c r="B2471" s="2" t="s">
        <v>2470</v>
      </c>
      <c r="C2471" s="2" t="s">
        <v>6579</v>
      </c>
      <c r="D2471" s="21">
        <v>1200</v>
      </c>
      <c r="E2471" s="4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7">
        <f t="shared" si="228"/>
        <v>113.66666666666667</v>
      </c>
      <c r="P2471" s="5">
        <f t="shared" si="229"/>
        <v>29</v>
      </c>
      <c r="Q2471" t="str">
        <f t="shared" si="230"/>
        <v>music</v>
      </c>
      <c r="R2471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48" x14ac:dyDescent="0.2">
      <c r="A2472">
        <v>2470</v>
      </c>
      <c r="B2472" s="2" t="s">
        <v>2471</v>
      </c>
      <c r="C2472" s="2" t="s">
        <v>6580</v>
      </c>
      <c r="D2472" s="21">
        <v>1000</v>
      </c>
      <c r="E2472" s="4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7">
        <f t="shared" si="228"/>
        <v>103.16400000000002</v>
      </c>
      <c r="P2472" s="5">
        <f t="shared" si="229"/>
        <v>28</v>
      </c>
      <c r="Q2472" t="str">
        <f t="shared" si="230"/>
        <v>music</v>
      </c>
      <c r="R2472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48" x14ac:dyDescent="0.2">
      <c r="A2473">
        <v>2471</v>
      </c>
      <c r="B2473" s="2" t="s">
        <v>2472</v>
      </c>
      <c r="C2473" s="2" t="s">
        <v>6581</v>
      </c>
      <c r="D2473" s="21">
        <v>500</v>
      </c>
      <c r="E2473" s="4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7">
        <f t="shared" si="228"/>
        <v>128</v>
      </c>
      <c r="P2473" s="5">
        <f t="shared" si="229"/>
        <v>37</v>
      </c>
      <c r="Q2473" t="str">
        <f t="shared" si="230"/>
        <v>music</v>
      </c>
      <c r="R2473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48" x14ac:dyDescent="0.2">
      <c r="A2474">
        <v>2472</v>
      </c>
      <c r="B2474" s="2" t="s">
        <v>2473</v>
      </c>
      <c r="C2474" s="2" t="s">
        <v>6582</v>
      </c>
      <c r="D2474" s="21">
        <v>7500</v>
      </c>
      <c r="E2474" s="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7">
        <f t="shared" si="228"/>
        <v>135.76026666666667</v>
      </c>
      <c r="P2474" s="5">
        <f t="shared" si="229"/>
        <v>97</v>
      </c>
      <c r="Q2474" t="str">
        <f t="shared" si="230"/>
        <v>music</v>
      </c>
      <c r="R2474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48" x14ac:dyDescent="0.2">
      <c r="A2475">
        <v>2473</v>
      </c>
      <c r="B2475" s="2" t="s">
        <v>2474</v>
      </c>
      <c r="C2475" s="2" t="s">
        <v>6583</v>
      </c>
      <c r="D2475" s="21">
        <v>2000</v>
      </c>
      <c r="E2475" s="4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7">
        <f t="shared" si="228"/>
        <v>100</v>
      </c>
      <c r="P2475" s="5">
        <f t="shared" si="229"/>
        <v>42</v>
      </c>
      <c r="Q2475" t="str">
        <f t="shared" si="230"/>
        <v>music</v>
      </c>
      <c r="R2475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48" x14ac:dyDescent="0.2">
      <c r="A2476">
        <v>2474</v>
      </c>
      <c r="B2476" s="2" t="s">
        <v>2475</v>
      </c>
      <c r="C2476" s="2" t="s">
        <v>6584</v>
      </c>
      <c r="D2476" s="21">
        <v>5000</v>
      </c>
      <c r="E2476" s="4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7">
        <f t="shared" si="228"/>
        <v>100.00360000000002</v>
      </c>
      <c r="P2476" s="5">
        <f t="shared" si="229"/>
        <v>131</v>
      </c>
      <c r="Q2476" t="str">
        <f t="shared" si="230"/>
        <v>music</v>
      </c>
      <c r="R2476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32" x14ac:dyDescent="0.2">
      <c r="A2477">
        <v>2475</v>
      </c>
      <c r="B2477" s="2" t="s">
        <v>2476</v>
      </c>
      <c r="C2477" s="2" t="s">
        <v>6585</v>
      </c>
      <c r="D2477" s="21">
        <v>2500</v>
      </c>
      <c r="E2477" s="4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7">
        <f t="shared" si="228"/>
        <v>104.71999999999998</v>
      </c>
      <c r="P2477" s="5">
        <f t="shared" si="229"/>
        <v>32</v>
      </c>
      <c r="Q2477" t="str">
        <f t="shared" si="230"/>
        <v>music</v>
      </c>
      <c r="R2477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48" x14ac:dyDescent="0.2">
      <c r="A2478">
        <v>2476</v>
      </c>
      <c r="B2478" s="2" t="s">
        <v>2477</v>
      </c>
      <c r="C2478" s="2" t="s">
        <v>6586</v>
      </c>
      <c r="D2478" s="21">
        <v>3200</v>
      </c>
      <c r="E2478" s="4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7">
        <f t="shared" si="228"/>
        <v>105.02249999999999</v>
      </c>
      <c r="P2478" s="5">
        <f t="shared" si="229"/>
        <v>61</v>
      </c>
      <c r="Q2478" t="str">
        <f t="shared" si="230"/>
        <v>music</v>
      </c>
      <c r="R2478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32" x14ac:dyDescent="0.2">
      <c r="A2479">
        <v>2477</v>
      </c>
      <c r="B2479" s="2" t="s">
        <v>824</v>
      </c>
      <c r="C2479" s="2" t="s">
        <v>6587</v>
      </c>
      <c r="D2479" s="21">
        <v>750</v>
      </c>
      <c r="E2479" s="4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7">
        <f t="shared" si="228"/>
        <v>171.33333333333334</v>
      </c>
      <c r="P2479" s="5">
        <f t="shared" si="229"/>
        <v>31</v>
      </c>
      <c r="Q2479" t="str">
        <f t="shared" si="230"/>
        <v>music</v>
      </c>
      <c r="R2479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48" x14ac:dyDescent="0.2">
      <c r="A2480">
        <v>2478</v>
      </c>
      <c r="B2480" s="2" t="s">
        <v>2478</v>
      </c>
      <c r="C2480" s="2" t="s">
        <v>6588</v>
      </c>
      <c r="D2480" s="21">
        <v>8000</v>
      </c>
      <c r="E2480" s="4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7">
        <f t="shared" si="228"/>
        <v>127.49999999999999</v>
      </c>
      <c r="P2480" s="5">
        <f t="shared" si="229"/>
        <v>129</v>
      </c>
      <c r="Q2480" t="str">
        <f t="shared" si="230"/>
        <v>music</v>
      </c>
      <c r="R2480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32" x14ac:dyDescent="0.2">
      <c r="A2481">
        <v>2479</v>
      </c>
      <c r="B2481" s="2" t="s">
        <v>2479</v>
      </c>
      <c r="C2481" s="2" t="s">
        <v>6589</v>
      </c>
      <c r="D2481" s="21">
        <v>300</v>
      </c>
      <c r="E2481" s="4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7">
        <f t="shared" si="228"/>
        <v>133.44333333333333</v>
      </c>
      <c r="P2481" s="5">
        <f t="shared" si="229"/>
        <v>25</v>
      </c>
      <c r="Q2481" t="str">
        <f t="shared" si="230"/>
        <v>music</v>
      </c>
      <c r="R2481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48" x14ac:dyDescent="0.2">
      <c r="A2482">
        <v>2480</v>
      </c>
      <c r="B2482" s="2" t="s">
        <v>2480</v>
      </c>
      <c r="C2482" s="2" t="s">
        <v>6590</v>
      </c>
      <c r="D2482" s="21">
        <v>2000</v>
      </c>
      <c r="E2482" s="4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7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48" x14ac:dyDescent="0.2">
      <c r="A2483">
        <v>2481</v>
      </c>
      <c r="B2483" s="2" t="s">
        <v>2481</v>
      </c>
      <c r="C2483" s="2" t="s">
        <v>6591</v>
      </c>
      <c r="D2483" s="21">
        <v>4000</v>
      </c>
      <c r="E2483" s="4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7">
        <f t="shared" si="228"/>
        <v>112.91099999999999</v>
      </c>
      <c r="P2483" s="5">
        <f t="shared" si="229"/>
        <v>47</v>
      </c>
      <c r="Q2483" t="str">
        <f t="shared" si="230"/>
        <v>music</v>
      </c>
      <c r="R2483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48" x14ac:dyDescent="0.2">
      <c r="A2484">
        <v>2482</v>
      </c>
      <c r="B2484" s="2" t="s">
        <v>2482</v>
      </c>
      <c r="C2484" s="2" t="s">
        <v>6592</v>
      </c>
      <c r="D2484" s="21">
        <v>1000</v>
      </c>
      <c r="E2484" s="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7">
        <f t="shared" si="228"/>
        <v>100.1</v>
      </c>
      <c r="P2484" s="5">
        <f t="shared" si="229"/>
        <v>40</v>
      </c>
      <c r="Q2484" t="str">
        <f t="shared" si="230"/>
        <v>music</v>
      </c>
      <c r="R2484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32" x14ac:dyDescent="0.2">
      <c r="A2485">
        <v>2483</v>
      </c>
      <c r="B2485" s="2" t="s">
        <v>2483</v>
      </c>
      <c r="C2485" s="2" t="s">
        <v>6593</v>
      </c>
      <c r="D2485" s="21">
        <v>1100</v>
      </c>
      <c r="E2485" s="4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7">
        <f t="shared" si="228"/>
        <v>113.72727272727272</v>
      </c>
      <c r="P2485" s="5">
        <f t="shared" si="229"/>
        <v>65</v>
      </c>
      <c r="Q2485" t="str">
        <f t="shared" si="230"/>
        <v>music</v>
      </c>
      <c r="R2485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48" x14ac:dyDescent="0.2">
      <c r="A2486">
        <v>2484</v>
      </c>
      <c r="B2486" s="2" t="s">
        <v>2484</v>
      </c>
      <c r="C2486" s="2" t="s">
        <v>6594</v>
      </c>
      <c r="D2486" s="21">
        <v>3500</v>
      </c>
      <c r="E2486" s="4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7">
        <f t="shared" si="228"/>
        <v>119.31742857142855</v>
      </c>
      <c r="P2486" s="5">
        <f t="shared" si="229"/>
        <v>46</v>
      </c>
      <c r="Q2486" t="str">
        <f t="shared" si="230"/>
        <v>music</v>
      </c>
      <c r="R2486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48" x14ac:dyDescent="0.2">
      <c r="A2487">
        <v>2485</v>
      </c>
      <c r="B2487" s="2" t="s">
        <v>2485</v>
      </c>
      <c r="C2487" s="2" t="s">
        <v>6595</v>
      </c>
      <c r="D2487" s="21">
        <v>2000</v>
      </c>
      <c r="E2487" s="4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7">
        <f t="shared" si="228"/>
        <v>103.25</v>
      </c>
      <c r="P2487" s="5">
        <f t="shared" si="229"/>
        <v>50</v>
      </c>
      <c r="Q2487" t="str">
        <f t="shared" si="230"/>
        <v>music</v>
      </c>
      <c r="R2487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48" x14ac:dyDescent="0.2">
      <c r="A2488">
        <v>2486</v>
      </c>
      <c r="B2488" s="2" t="s">
        <v>2486</v>
      </c>
      <c r="C2488" s="2" t="s">
        <v>6596</v>
      </c>
      <c r="D2488" s="21">
        <v>300</v>
      </c>
      <c r="E2488" s="4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7">
        <f t="shared" si="228"/>
        <v>265.66666666666669</v>
      </c>
      <c r="P2488" s="5">
        <f t="shared" si="229"/>
        <v>26</v>
      </c>
      <c r="Q2488" t="str">
        <f t="shared" si="230"/>
        <v>music</v>
      </c>
      <c r="R2488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48" x14ac:dyDescent="0.2">
      <c r="A2489">
        <v>2487</v>
      </c>
      <c r="B2489" s="2" t="s">
        <v>2487</v>
      </c>
      <c r="C2489" s="2" t="s">
        <v>6597</v>
      </c>
      <c r="D2489" s="21">
        <v>1500</v>
      </c>
      <c r="E2489" s="4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7">
        <f t="shared" si="228"/>
        <v>100.05066666666667</v>
      </c>
      <c r="P2489" s="5">
        <f t="shared" si="229"/>
        <v>39</v>
      </c>
      <c r="Q2489" t="str">
        <f t="shared" si="230"/>
        <v>music</v>
      </c>
      <c r="R2489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48" x14ac:dyDescent="0.2">
      <c r="A2490">
        <v>2488</v>
      </c>
      <c r="B2490" s="2" t="s">
        <v>2488</v>
      </c>
      <c r="C2490" s="2" t="s">
        <v>6598</v>
      </c>
      <c r="D2490" s="21">
        <v>3000</v>
      </c>
      <c r="E2490" s="4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7">
        <f t="shared" si="228"/>
        <v>106.69999999999999</v>
      </c>
      <c r="P2490" s="5">
        <f t="shared" si="229"/>
        <v>49</v>
      </c>
      <c r="Q2490" t="str">
        <f t="shared" si="230"/>
        <v>music</v>
      </c>
      <c r="R2490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48" x14ac:dyDescent="0.2">
      <c r="A2491">
        <v>2489</v>
      </c>
      <c r="B2491" s="2" t="s">
        <v>2489</v>
      </c>
      <c r="C2491" s="2" t="s">
        <v>6599</v>
      </c>
      <c r="D2491" s="21">
        <v>3500</v>
      </c>
      <c r="E2491" s="4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7">
        <f t="shared" si="228"/>
        <v>133.67142857142858</v>
      </c>
      <c r="P2491" s="5">
        <f t="shared" si="229"/>
        <v>62</v>
      </c>
      <c r="Q2491" t="str">
        <f t="shared" si="230"/>
        <v>music</v>
      </c>
      <c r="R2491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48" x14ac:dyDescent="0.2">
      <c r="A2492">
        <v>2490</v>
      </c>
      <c r="B2492" s="2" t="s">
        <v>2490</v>
      </c>
      <c r="C2492" s="2" t="s">
        <v>6600</v>
      </c>
      <c r="D2492" s="21">
        <v>500</v>
      </c>
      <c r="E2492" s="4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7">
        <f t="shared" si="228"/>
        <v>121.39999999999999</v>
      </c>
      <c r="P2492" s="5">
        <f t="shared" si="229"/>
        <v>37</v>
      </c>
      <c r="Q2492" t="str">
        <f t="shared" si="230"/>
        <v>music</v>
      </c>
      <c r="R2492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48" x14ac:dyDescent="0.2">
      <c r="A2493">
        <v>2491</v>
      </c>
      <c r="B2493" s="2" t="s">
        <v>2491</v>
      </c>
      <c r="C2493" s="2" t="s">
        <v>6601</v>
      </c>
      <c r="D2493" s="21">
        <v>500</v>
      </c>
      <c r="E2493" s="4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7">
        <f t="shared" si="228"/>
        <v>103.2</v>
      </c>
      <c r="P2493" s="5">
        <f t="shared" si="229"/>
        <v>51</v>
      </c>
      <c r="Q2493" t="str">
        <f t="shared" si="230"/>
        <v>music</v>
      </c>
      <c r="R2493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32" x14ac:dyDescent="0.2">
      <c r="A2494">
        <v>2492</v>
      </c>
      <c r="B2494" s="2" t="s">
        <v>2492</v>
      </c>
      <c r="C2494" s="2" t="s">
        <v>6602</v>
      </c>
      <c r="D2494" s="21">
        <v>600</v>
      </c>
      <c r="E2494" s="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7">
        <f t="shared" si="228"/>
        <v>125</v>
      </c>
      <c r="P2494" s="5">
        <f t="shared" si="229"/>
        <v>27</v>
      </c>
      <c r="Q2494" t="str">
        <f t="shared" si="230"/>
        <v>music</v>
      </c>
      <c r="R2494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48" x14ac:dyDescent="0.2">
      <c r="A2495">
        <v>2493</v>
      </c>
      <c r="B2495" s="2" t="s">
        <v>2493</v>
      </c>
      <c r="C2495" s="2" t="s">
        <v>6603</v>
      </c>
      <c r="D2495" s="21">
        <v>20000</v>
      </c>
      <c r="E2495" s="4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7">
        <f t="shared" si="228"/>
        <v>128.69999999999999</v>
      </c>
      <c r="P2495" s="5">
        <f t="shared" si="229"/>
        <v>99</v>
      </c>
      <c r="Q2495" t="str">
        <f t="shared" si="230"/>
        <v>music</v>
      </c>
      <c r="R2495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48" x14ac:dyDescent="0.2">
      <c r="A2496">
        <v>2494</v>
      </c>
      <c r="B2496" s="2" t="s">
        <v>2494</v>
      </c>
      <c r="C2496" s="2" t="s">
        <v>6604</v>
      </c>
      <c r="D2496" s="21">
        <v>1500</v>
      </c>
      <c r="E2496" s="4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7">
        <f t="shared" si="228"/>
        <v>101.00533333333333</v>
      </c>
      <c r="P2496" s="5">
        <f t="shared" si="229"/>
        <v>38</v>
      </c>
      <c r="Q2496" t="str">
        <f t="shared" si="230"/>
        <v>music</v>
      </c>
      <c r="R2496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48" x14ac:dyDescent="0.2">
      <c r="A2497">
        <v>2495</v>
      </c>
      <c r="B2497" s="2" t="s">
        <v>2495</v>
      </c>
      <c r="C2497" s="2" t="s">
        <v>6605</v>
      </c>
      <c r="D2497" s="21">
        <v>1500</v>
      </c>
      <c r="E2497" s="4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7">
        <f t="shared" si="228"/>
        <v>127.53666666666665</v>
      </c>
      <c r="P2497" s="5">
        <f t="shared" si="229"/>
        <v>45</v>
      </c>
      <c r="Q2497" t="str">
        <f t="shared" si="230"/>
        <v>music</v>
      </c>
      <c r="R2497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32" x14ac:dyDescent="0.2">
      <c r="A2498">
        <v>2496</v>
      </c>
      <c r="B2498" s="2" t="s">
        <v>2496</v>
      </c>
      <c r="C2498" s="2" t="s">
        <v>6606</v>
      </c>
      <c r="D2498" s="21">
        <v>6000</v>
      </c>
      <c r="E2498" s="4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7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48" x14ac:dyDescent="0.2">
      <c r="A2499">
        <v>2497</v>
      </c>
      <c r="B2499" s="2" t="s">
        <v>2497</v>
      </c>
      <c r="C2499" s="2" t="s">
        <v>6607</v>
      </c>
      <c r="D2499" s="21">
        <v>4000</v>
      </c>
      <c r="E2499" s="4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7">
        <f t="shared" ref="O2499:O2562" si="234">(E2499/D2499)*100</f>
        <v>112.7715</v>
      </c>
      <c r="P2499" s="5">
        <f t="shared" ref="P2499:P2562" si="235">IF(E2499, QUOTIENT(E2499,L2499),0)</f>
        <v>80</v>
      </c>
      <c r="Q2499" t="str">
        <f t="shared" ref="Q2499:Q2562" si="236">LEFT(N2499,FIND("/",N2499,1)-1)</f>
        <v>music</v>
      </c>
      <c r="R2499" t="str">
        <f t="shared" ref="R2499:R2562" si="237">RIGHT(N2499,LEN(N2499)-FIND("/",N2499,1))</f>
        <v>indie rock</v>
      </c>
      <c r="S2499" s="15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2" t="s">
        <v>2498</v>
      </c>
      <c r="C2500" s="2" t="s">
        <v>6608</v>
      </c>
      <c r="D2500" s="21">
        <v>1000</v>
      </c>
      <c r="E2500" s="4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7">
        <f t="shared" si="234"/>
        <v>105.60000000000001</v>
      </c>
      <c r="P2500" s="5">
        <f t="shared" si="235"/>
        <v>52</v>
      </c>
      <c r="Q2500" t="str">
        <f t="shared" si="236"/>
        <v>music</v>
      </c>
      <c r="R2500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48" x14ac:dyDescent="0.2">
      <c r="A2501">
        <v>2499</v>
      </c>
      <c r="B2501" s="2" t="s">
        <v>2499</v>
      </c>
      <c r="C2501" s="2" t="s">
        <v>6609</v>
      </c>
      <c r="D2501" s="21">
        <v>4000</v>
      </c>
      <c r="E2501" s="4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7">
        <f t="shared" si="234"/>
        <v>202.625</v>
      </c>
      <c r="P2501" s="5">
        <f t="shared" si="235"/>
        <v>47</v>
      </c>
      <c r="Q2501" t="str">
        <f t="shared" si="236"/>
        <v>music</v>
      </c>
      <c r="R2501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48" x14ac:dyDescent="0.2">
      <c r="A2502">
        <v>2500</v>
      </c>
      <c r="B2502" s="2" t="s">
        <v>2500</v>
      </c>
      <c r="C2502" s="2" t="s">
        <v>6610</v>
      </c>
      <c r="D2502" s="21">
        <v>600</v>
      </c>
      <c r="E2502" s="4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7">
        <f t="shared" si="234"/>
        <v>113.33333333333333</v>
      </c>
      <c r="P2502" s="5">
        <f t="shared" si="235"/>
        <v>23</v>
      </c>
      <c r="Q2502" t="str">
        <f t="shared" si="236"/>
        <v>music</v>
      </c>
      <c r="R2502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48" x14ac:dyDescent="0.2">
      <c r="A2503">
        <v>2501</v>
      </c>
      <c r="B2503" s="2" t="s">
        <v>2501</v>
      </c>
      <c r="C2503" s="2" t="s">
        <v>6611</v>
      </c>
      <c r="D2503" s="21">
        <v>11000</v>
      </c>
      <c r="E2503" s="4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7">
        <f t="shared" si="234"/>
        <v>2.5545454545454547</v>
      </c>
      <c r="P2503" s="5">
        <f t="shared" si="235"/>
        <v>40</v>
      </c>
      <c r="Q2503" t="str">
        <f t="shared" si="236"/>
        <v>food</v>
      </c>
      <c r="R2503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48" x14ac:dyDescent="0.2">
      <c r="A2504">
        <v>2502</v>
      </c>
      <c r="B2504" s="2" t="s">
        <v>2502</v>
      </c>
      <c r="C2504" s="2" t="s">
        <v>6612</v>
      </c>
      <c r="D2504" s="21">
        <v>110000</v>
      </c>
      <c r="E2504" s="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7">
        <f t="shared" si="234"/>
        <v>7.8181818181818186E-2</v>
      </c>
      <c r="P2504" s="5">
        <f t="shared" si="235"/>
        <v>17</v>
      </c>
      <c r="Q2504" t="str">
        <f t="shared" si="236"/>
        <v>food</v>
      </c>
      <c r="R2504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48" x14ac:dyDescent="0.2">
      <c r="A2505">
        <v>2503</v>
      </c>
      <c r="B2505" s="2" t="s">
        <v>2503</v>
      </c>
      <c r="C2505" s="2" t="s">
        <v>6613</v>
      </c>
      <c r="D2505" s="21">
        <v>10000</v>
      </c>
      <c r="E2505" s="4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7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32" x14ac:dyDescent="0.2">
      <c r="A2506">
        <v>2504</v>
      </c>
      <c r="B2506" s="2" t="s">
        <v>2504</v>
      </c>
      <c r="C2506" s="2" t="s">
        <v>6614</v>
      </c>
      <c r="D2506" s="21">
        <v>35000</v>
      </c>
      <c r="E2506" s="4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7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64" x14ac:dyDescent="0.2">
      <c r="A2507">
        <v>2505</v>
      </c>
      <c r="B2507" s="2" t="s">
        <v>2505</v>
      </c>
      <c r="C2507" s="2" t="s">
        <v>6615</v>
      </c>
      <c r="D2507" s="21">
        <v>7000</v>
      </c>
      <c r="E2507" s="4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7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48" x14ac:dyDescent="0.2">
      <c r="A2508">
        <v>2506</v>
      </c>
      <c r="B2508" s="2" t="s">
        <v>2506</v>
      </c>
      <c r="C2508" s="2" t="s">
        <v>6616</v>
      </c>
      <c r="D2508" s="21">
        <v>5000</v>
      </c>
      <c r="E2508" s="4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7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ht="16" x14ac:dyDescent="0.2">
      <c r="A2509">
        <v>2507</v>
      </c>
      <c r="B2509" s="2" t="s">
        <v>2507</v>
      </c>
      <c r="C2509" s="2" t="s">
        <v>6617</v>
      </c>
      <c r="D2509" s="21">
        <v>42850</v>
      </c>
      <c r="E2509" s="4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7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48" x14ac:dyDescent="0.2">
      <c r="A2510">
        <v>2508</v>
      </c>
      <c r="B2510" s="2" t="s">
        <v>2508</v>
      </c>
      <c r="C2510" s="2" t="s">
        <v>6618</v>
      </c>
      <c r="D2510" s="21">
        <v>20000</v>
      </c>
      <c r="E2510" s="4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7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48" x14ac:dyDescent="0.2">
      <c r="A2511">
        <v>2509</v>
      </c>
      <c r="B2511" s="2" t="s">
        <v>2509</v>
      </c>
      <c r="C2511" s="2" t="s">
        <v>6619</v>
      </c>
      <c r="D2511" s="21">
        <v>95000</v>
      </c>
      <c r="E2511" s="4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7">
        <f t="shared" si="234"/>
        <v>1.0526315789473684</v>
      </c>
      <c r="P2511" s="5">
        <f t="shared" si="235"/>
        <v>35</v>
      </c>
      <c r="Q2511" t="str">
        <f t="shared" si="236"/>
        <v>food</v>
      </c>
      <c r="R2511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48" x14ac:dyDescent="0.2">
      <c r="A2512">
        <v>2510</v>
      </c>
      <c r="B2512" s="2" t="s">
        <v>2510</v>
      </c>
      <c r="C2512" s="2" t="s">
        <v>6620</v>
      </c>
      <c r="D2512" s="21">
        <v>50000</v>
      </c>
      <c r="E2512" s="4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7">
        <f t="shared" si="234"/>
        <v>0.15</v>
      </c>
      <c r="P2512" s="5">
        <f t="shared" si="235"/>
        <v>37</v>
      </c>
      <c r="Q2512" t="str">
        <f t="shared" si="236"/>
        <v>food</v>
      </c>
      <c r="R2512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48" x14ac:dyDescent="0.2">
      <c r="A2513">
        <v>2511</v>
      </c>
      <c r="B2513" s="2" t="s">
        <v>2511</v>
      </c>
      <c r="C2513" s="2" t="s">
        <v>6621</v>
      </c>
      <c r="D2513" s="21">
        <v>100000</v>
      </c>
      <c r="E2513" s="4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7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48" x14ac:dyDescent="0.2">
      <c r="A2514">
        <v>2512</v>
      </c>
      <c r="B2514" s="2" t="s">
        <v>2512</v>
      </c>
      <c r="C2514" s="2" t="s">
        <v>6622</v>
      </c>
      <c r="D2514" s="21">
        <v>1150</v>
      </c>
      <c r="E2514" s="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7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48" x14ac:dyDescent="0.2">
      <c r="A2515">
        <v>2513</v>
      </c>
      <c r="B2515" s="2" t="s">
        <v>2513</v>
      </c>
      <c r="C2515" s="2" t="s">
        <v>6623</v>
      </c>
      <c r="D2515" s="21">
        <v>180000</v>
      </c>
      <c r="E2515" s="4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7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48" x14ac:dyDescent="0.2">
      <c r="A2516">
        <v>2514</v>
      </c>
      <c r="B2516" s="2" t="s">
        <v>2514</v>
      </c>
      <c r="C2516" s="2" t="s">
        <v>6624</v>
      </c>
      <c r="D2516" s="21">
        <v>12000</v>
      </c>
      <c r="E2516" s="4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7">
        <f t="shared" si="234"/>
        <v>1.7500000000000002</v>
      </c>
      <c r="P2516" s="5">
        <f t="shared" si="235"/>
        <v>52</v>
      </c>
      <c r="Q2516" t="str">
        <f t="shared" si="236"/>
        <v>food</v>
      </c>
      <c r="R2516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48" x14ac:dyDescent="0.2">
      <c r="A2517">
        <v>2515</v>
      </c>
      <c r="B2517" s="2" t="s">
        <v>2515</v>
      </c>
      <c r="C2517" s="2" t="s">
        <v>6625</v>
      </c>
      <c r="D2517" s="21">
        <v>5000</v>
      </c>
      <c r="E2517" s="4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7">
        <f t="shared" si="234"/>
        <v>18.600000000000001</v>
      </c>
      <c r="P2517" s="5">
        <f t="shared" si="235"/>
        <v>77</v>
      </c>
      <c r="Q2517" t="str">
        <f t="shared" si="236"/>
        <v>food</v>
      </c>
      <c r="R2517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48" x14ac:dyDescent="0.2">
      <c r="A2518">
        <v>2516</v>
      </c>
      <c r="B2518" s="2" t="s">
        <v>2516</v>
      </c>
      <c r="C2518" s="2" t="s">
        <v>6626</v>
      </c>
      <c r="D2518" s="21">
        <v>22000</v>
      </c>
      <c r="E2518" s="4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7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48" x14ac:dyDescent="0.2">
      <c r="A2519">
        <v>2517</v>
      </c>
      <c r="B2519" s="2" t="s">
        <v>2517</v>
      </c>
      <c r="C2519" s="2" t="s">
        <v>6627</v>
      </c>
      <c r="D2519" s="21">
        <v>18000</v>
      </c>
      <c r="E2519" s="4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7">
        <f t="shared" si="234"/>
        <v>9.8166666666666664</v>
      </c>
      <c r="P2519" s="5">
        <f t="shared" si="235"/>
        <v>53</v>
      </c>
      <c r="Q2519" t="str">
        <f t="shared" si="236"/>
        <v>food</v>
      </c>
      <c r="R2519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48" x14ac:dyDescent="0.2">
      <c r="A2520">
        <v>2518</v>
      </c>
      <c r="B2520" s="2" t="s">
        <v>2518</v>
      </c>
      <c r="C2520" s="2" t="s">
        <v>6628</v>
      </c>
      <c r="D2520" s="21">
        <v>5000</v>
      </c>
      <c r="E2520" s="4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7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32" x14ac:dyDescent="0.2">
      <c r="A2521">
        <v>2519</v>
      </c>
      <c r="B2521" s="2" t="s">
        <v>2519</v>
      </c>
      <c r="C2521" s="2" t="s">
        <v>6629</v>
      </c>
      <c r="D2521" s="21">
        <v>150000</v>
      </c>
      <c r="E2521" s="4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7">
        <f t="shared" si="234"/>
        <v>4.3333333333333335E-2</v>
      </c>
      <c r="P2521" s="5">
        <f t="shared" si="235"/>
        <v>16</v>
      </c>
      <c r="Q2521" t="str">
        <f t="shared" si="236"/>
        <v>food</v>
      </c>
      <c r="R2521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48" x14ac:dyDescent="0.2">
      <c r="A2522">
        <v>2520</v>
      </c>
      <c r="B2522" s="2" t="s">
        <v>2520</v>
      </c>
      <c r="C2522" s="2" t="s">
        <v>6630</v>
      </c>
      <c r="D2522" s="21">
        <v>100000</v>
      </c>
      <c r="E2522" s="4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7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48" x14ac:dyDescent="0.2">
      <c r="A2523">
        <v>2521</v>
      </c>
      <c r="B2523" s="2" t="s">
        <v>2521</v>
      </c>
      <c r="C2523" s="2" t="s">
        <v>6631</v>
      </c>
      <c r="D2523" s="21">
        <v>12500</v>
      </c>
      <c r="E2523" s="4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7">
        <f t="shared" si="234"/>
        <v>109.48792</v>
      </c>
      <c r="P2523" s="5">
        <f t="shared" si="235"/>
        <v>103</v>
      </c>
      <c r="Q2523" t="str">
        <f t="shared" si="236"/>
        <v>music</v>
      </c>
      <c r="R2523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48" x14ac:dyDescent="0.2">
      <c r="A2524">
        <v>2522</v>
      </c>
      <c r="B2524" s="2" t="s">
        <v>2522</v>
      </c>
      <c r="C2524" s="2" t="s">
        <v>6632</v>
      </c>
      <c r="D2524" s="21">
        <v>5000</v>
      </c>
      <c r="E2524" s="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7">
        <f t="shared" si="234"/>
        <v>100</v>
      </c>
      <c r="P2524" s="5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48" x14ac:dyDescent="0.2">
      <c r="A2525">
        <v>2523</v>
      </c>
      <c r="B2525" s="2" t="s">
        <v>2523</v>
      </c>
      <c r="C2525" s="2" t="s">
        <v>6633</v>
      </c>
      <c r="D2525" s="21">
        <v>900</v>
      </c>
      <c r="E2525" s="4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7">
        <f t="shared" si="234"/>
        <v>156.44444444444446</v>
      </c>
      <c r="P2525" s="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32" x14ac:dyDescent="0.2">
      <c r="A2526">
        <v>2524</v>
      </c>
      <c r="B2526" s="2" t="s">
        <v>2524</v>
      </c>
      <c r="C2526" s="2" t="s">
        <v>6634</v>
      </c>
      <c r="D2526" s="21">
        <v>7500</v>
      </c>
      <c r="E2526" s="4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7">
        <f t="shared" si="234"/>
        <v>101.6</v>
      </c>
      <c r="P2526" s="5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48" x14ac:dyDescent="0.2">
      <c r="A2527">
        <v>2525</v>
      </c>
      <c r="B2527" s="2" t="s">
        <v>2525</v>
      </c>
      <c r="C2527" s="2" t="s">
        <v>6635</v>
      </c>
      <c r="D2527" s="21">
        <v>8000</v>
      </c>
      <c r="E2527" s="4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7">
        <f t="shared" si="234"/>
        <v>100.325</v>
      </c>
      <c r="P2527" s="5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48" x14ac:dyDescent="0.2">
      <c r="A2528">
        <v>2526</v>
      </c>
      <c r="B2528" s="2" t="s">
        <v>2526</v>
      </c>
      <c r="C2528" s="2" t="s">
        <v>6636</v>
      </c>
      <c r="D2528" s="21">
        <v>4000</v>
      </c>
      <c r="E2528" s="4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7">
        <f t="shared" si="234"/>
        <v>112.94999999999999</v>
      </c>
      <c r="P2528" s="5">
        <f t="shared" si="235"/>
        <v>136</v>
      </c>
      <c r="Q2528" t="str">
        <f t="shared" si="236"/>
        <v>music</v>
      </c>
      <c r="R2528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48" x14ac:dyDescent="0.2">
      <c r="A2529">
        <v>2527</v>
      </c>
      <c r="B2529" s="2" t="s">
        <v>2527</v>
      </c>
      <c r="C2529" s="2" t="s">
        <v>6637</v>
      </c>
      <c r="D2529" s="21">
        <v>4000</v>
      </c>
      <c r="E2529" s="4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7">
        <f t="shared" si="234"/>
        <v>102.125</v>
      </c>
      <c r="P2529" s="5">
        <f t="shared" si="235"/>
        <v>57</v>
      </c>
      <c r="Q2529" t="str">
        <f t="shared" si="236"/>
        <v>music</v>
      </c>
      <c r="R2529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48" x14ac:dyDescent="0.2">
      <c r="A2530">
        <v>2528</v>
      </c>
      <c r="B2530" s="2" t="s">
        <v>2528</v>
      </c>
      <c r="C2530" s="2" t="s">
        <v>6638</v>
      </c>
      <c r="D2530" s="21">
        <v>4000</v>
      </c>
      <c r="E2530" s="4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7">
        <f t="shared" si="234"/>
        <v>107.24974999999999</v>
      </c>
      <c r="P2530" s="5">
        <f t="shared" si="235"/>
        <v>52</v>
      </c>
      <c r="Q2530" t="str">
        <f t="shared" si="236"/>
        <v>music</v>
      </c>
      <c r="R2530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32" x14ac:dyDescent="0.2">
      <c r="A2531">
        <v>2529</v>
      </c>
      <c r="B2531" s="2" t="s">
        <v>2529</v>
      </c>
      <c r="C2531" s="2" t="s">
        <v>6639</v>
      </c>
      <c r="D2531" s="21">
        <v>6000</v>
      </c>
      <c r="E2531" s="4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7">
        <f t="shared" si="234"/>
        <v>104.28333333333333</v>
      </c>
      <c r="P2531" s="5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48" x14ac:dyDescent="0.2">
      <c r="A2532">
        <v>2530</v>
      </c>
      <c r="B2532" s="2" t="s">
        <v>2530</v>
      </c>
      <c r="C2532" s="2" t="s">
        <v>6640</v>
      </c>
      <c r="D2532" s="21">
        <v>6500</v>
      </c>
      <c r="E2532" s="4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7">
        <f t="shared" si="234"/>
        <v>100</v>
      </c>
      <c r="P2532" s="5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48" x14ac:dyDescent="0.2">
      <c r="A2533">
        <v>2531</v>
      </c>
      <c r="B2533" s="2" t="s">
        <v>2531</v>
      </c>
      <c r="C2533" s="2" t="s">
        <v>6641</v>
      </c>
      <c r="D2533" s="21">
        <v>4500</v>
      </c>
      <c r="E2533" s="4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7">
        <f t="shared" si="234"/>
        <v>100.4</v>
      </c>
      <c r="P2533" s="5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48" x14ac:dyDescent="0.2">
      <c r="A2534">
        <v>2532</v>
      </c>
      <c r="B2534" s="2" t="s">
        <v>2532</v>
      </c>
      <c r="C2534" s="2" t="s">
        <v>6642</v>
      </c>
      <c r="D2534" s="21">
        <v>4000</v>
      </c>
      <c r="E2534" s="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7">
        <f t="shared" si="234"/>
        <v>126.125</v>
      </c>
      <c r="P2534" s="5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48" x14ac:dyDescent="0.2">
      <c r="A2535">
        <v>2533</v>
      </c>
      <c r="B2535" s="2" t="s">
        <v>2533</v>
      </c>
      <c r="C2535" s="2" t="s">
        <v>6643</v>
      </c>
      <c r="D2535" s="21">
        <v>7500</v>
      </c>
      <c r="E2535" s="4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7">
        <f t="shared" si="234"/>
        <v>110.66666666666667</v>
      </c>
      <c r="P2535" s="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64" x14ac:dyDescent="0.2">
      <c r="A2536">
        <v>2534</v>
      </c>
      <c r="B2536" s="2" t="s">
        <v>2534</v>
      </c>
      <c r="C2536" s="2" t="s">
        <v>6644</v>
      </c>
      <c r="D2536" s="21">
        <v>2000</v>
      </c>
      <c r="E2536" s="4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7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ht="16" x14ac:dyDescent="0.2">
      <c r="A2537">
        <v>2535</v>
      </c>
      <c r="B2537" s="2" t="s">
        <v>2535</v>
      </c>
      <c r="C2537" s="2" t="s">
        <v>6645</v>
      </c>
      <c r="D2537" s="21">
        <v>20000</v>
      </c>
      <c r="E2537" s="4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7">
        <f t="shared" si="234"/>
        <v>103.77499999999999</v>
      </c>
      <c r="P2537" s="5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48" x14ac:dyDescent="0.2">
      <c r="A2538">
        <v>2536</v>
      </c>
      <c r="B2538" s="2" t="s">
        <v>2536</v>
      </c>
      <c r="C2538" s="2" t="s">
        <v>6646</v>
      </c>
      <c r="D2538" s="21">
        <v>25</v>
      </c>
      <c r="E2538" s="4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7">
        <f t="shared" si="234"/>
        <v>115.99999999999999</v>
      </c>
      <c r="P2538" s="5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48" x14ac:dyDescent="0.2">
      <c r="A2539">
        <v>2537</v>
      </c>
      <c r="B2539" s="2" t="s">
        <v>2537</v>
      </c>
      <c r="C2539" s="2" t="s">
        <v>6647</v>
      </c>
      <c r="D2539" s="21">
        <v>1000</v>
      </c>
      <c r="E2539" s="4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7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32" x14ac:dyDescent="0.2">
      <c r="A2540">
        <v>2538</v>
      </c>
      <c r="B2540" s="2" t="s">
        <v>2538</v>
      </c>
      <c r="C2540" s="2" t="s">
        <v>6648</v>
      </c>
      <c r="D2540" s="21">
        <v>18000</v>
      </c>
      <c r="E2540" s="4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7">
        <f t="shared" si="234"/>
        <v>113.01761111111111</v>
      </c>
      <c r="P2540" s="5">
        <f t="shared" si="235"/>
        <v>109</v>
      </c>
      <c r="Q2540" t="str">
        <f t="shared" si="236"/>
        <v>music</v>
      </c>
      <c r="R2540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48" x14ac:dyDescent="0.2">
      <c r="A2541">
        <v>2539</v>
      </c>
      <c r="B2541" s="2" t="s">
        <v>2539</v>
      </c>
      <c r="C2541" s="2" t="s">
        <v>6649</v>
      </c>
      <c r="D2541" s="21">
        <v>10000</v>
      </c>
      <c r="E2541" s="4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7">
        <f t="shared" si="234"/>
        <v>100.25</v>
      </c>
      <c r="P2541" s="5">
        <f t="shared" si="235"/>
        <v>169</v>
      </c>
      <c r="Q2541" t="str">
        <f t="shared" si="236"/>
        <v>music</v>
      </c>
      <c r="R2541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48" x14ac:dyDescent="0.2">
      <c r="A2542">
        <v>2540</v>
      </c>
      <c r="B2542" s="2" t="s">
        <v>2540</v>
      </c>
      <c r="C2542" s="2" t="s">
        <v>6650</v>
      </c>
      <c r="D2542" s="21">
        <v>2500</v>
      </c>
      <c r="E2542" s="4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7">
        <f t="shared" si="234"/>
        <v>103.4</v>
      </c>
      <c r="P2542" s="5">
        <f t="shared" si="235"/>
        <v>95</v>
      </c>
      <c r="Q2542" t="str">
        <f t="shared" si="236"/>
        <v>music</v>
      </c>
      <c r="R2542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48" x14ac:dyDescent="0.2">
      <c r="A2543">
        <v>2541</v>
      </c>
      <c r="B2543" s="2" t="s">
        <v>2541</v>
      </c>
      <c r="C2543" s="2" t="s">
        <v>6651</v>
      </c>
      <c r="D2543" s="21">
        <v>3500</v>
      </c>
      <c r="E2543" s="4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7">
        <f t="shared" si="234"/>
        <v>107.02857142857142</v>
      </c>
      <c r="P2543" s="5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48" x14ac:dyDescent="0.2">
      <c r="A2544">
        <v>2542</v>
      </c>
      <c r="B2544" s="2" t="s">
        <v>2542</v>
      </c>
      <c r="C2544" s="2" t="s">
        <v>6652</v>
      </c>
      <c r="D2544" s="21">
        <v>700</v>
      </c>
      <c r="E2544" s="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7">
        <f t="shared" si="234"/>
        <v>103.57142857142858</v>
      </c>
      <c r="P2544" s="5">
        <f t="shared" si="235"/>
        <v>55</v>
      </c>
      <c r="Q2544" t="str">
        <f t="shared" si="236"/>
        <v>music</v>
      </c>
      <c r="R2544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48" x14ac:dyDescent="0.2">
      <c r="A2545">
        <v>2543</v>
      </c>
      <c r="B2545" s="2" t="s">
        <v>2543</v>
      </c>
      <c r="C2545" s="2" t="s">
        <v>6653</v>
      </c>
      <c r="D2545" s="21">
        <v>250</v>
      </c>
      <c r="E2545" s="4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7">
        <f t="shared" si="234"/>
        <v>156.4</v>
      </c>
      <c r="P2545" s="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48" x14ac:dyDescent="0.2">
      <c r="A2546">
        <v>2544</v>
      </c>
      <c r="B2546" s="2" t="s">
        <v>2544</v>
      </c>
      <c r="C2546" s="2" t="s">
        <v>6654</v>
      </c>
      <c r="D2546" s="21">
        <v>5000</v>
      </c>
      <c r="E2546" s="4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7">
        <f t="shared" si="234"/>
        <v>100.82</v>
      </c>
      <c r="P2546" s="5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48" x14ac:dyDescent="0.2">
      <c r="A2547">
        <v>2545</v>
      </c>
      <c r="B2547" s="2" t="s">
        <v>2545</v>
      </c>
      <c r="C2547" s="2" t="s">
        <v>6655</v>
      </c>
      <c r="D2547" s="21">
        <v>2000</v>
      </c>
      <c r="E2547" s="4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7">
        <f t="shared" si="234"/>
        <v>195.3</v>
      </c>
      <c r="P2547" s="5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48" x14ac:dyDescent="0.2">
      <c r="A2548">
        <v>2546</v>
      </c>
      <c r="B2548" s="2" t="s">
        <v>2546</v>
      </c>
      <c r="C2548" s="2" t="s">
        <v>6656</v>
      </c>
      <c r="D2548" s="21">
        <v>3500</v>
      </c>
      <c r="E2548" s="4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7">
        <f t="shared" si="234"/>
        <v>111.71428571428572</v>
      </c>
      <c r="P2548" s="5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48" x14ac:dyDescent="0.2">
      <c r="A2549">
        <v>2547</v>
      </c>
      <c r="B2549" s="2" t="s">
        <v>2547</v>
      </c>
      <c r="C2549" s="2" t="s">
        <v>6657</v>
      </c>
      <c r="D2549" s="21">
        <v>5500</v>
      </c>
      <c r="E2549" s="4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7">
        <f t="shared" si="234"/>
        <v>119.85454545454546</v>
      </c>
      <c r="P2549" s="5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48" x14ac:dyDescent="0.2">
      <c r="A2550">
        <v>2548</v>
      </c>
      <c r="B2550" s="2" t="s">
        <v>2548</v>
      </c>
      <c r="C2550" s="2" t="s">
        <v>6658</v>
      </c>
      <c r="D2550" s="21">
        <v>6000</v>
      </c>
      <c r="E2550" s="4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7">
        <f t="shared" si="234"/>
        <v>101.85</v>
      </c>
      <c r="P2550" s="5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48" x14ac:dyDescent="0.2">
      <c r="A2551">
        <v>2549</v>
      </c>
      <c r="B2551" s="2" t="s">
        <v>2549</v>
      </c>
      <c r="C2551" s="2" t="s">
        <v>6659</v>
      </c>
      <c r="D2551" s="21">
        <v>1570</v>
      </c>
      <c r="E2551" s="4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7">
        <f t="shared" si="234"/>
        <v>102.80254777070064</v>
      </c>
      <c r="P2551" s="5">
        <f t="shared" si="235"/>
        <v>43</v>
      </c>
      <c r="Q2551" t="str">
        <f t="shared" si="236"/>
        <v>music</v>
      </c>
      <c r="R2551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48" x14ac:dyDescent="0.2">
      <c r="A2552">
        <v>2550</v>
      </c>
      <c r="B2552" s="2" t="s">
        <v>2550</v>
      </c>
      <c r="C2552" s="2" t="s">
        <v>6660</v>
      </c>
      <c r="D2552" s="21">
        <v>6500</v>
      </c>
      <c r="E2552" s="4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7">
        <f t="shared" si="234"/>
        <v>100.84615384615385</v>
      </c>
      <c r="P2552" s="5">
        <f t="shared" si="235"/>
        <v>43</v>
      </c>
      <c r="Q2552" t="str">
        <f t="shared" si="236"/>
        <v>music</v>
      </c>
      <c r="R2552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48" x14ac:dyDescent="0.2">
      <c r="A2553">
        <v>2551</v>
      </c>
      <c r="B2553" s="2" t="s">
        <v>2551</v>
      </c>
      <c r="C2553" s="2" t="s">
        <v>6661</v>
      </c>
      <c r="D2553" s="21">
        <v>3675</v>
      </c>
      <c r="E2553" s="4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7">
        <f t="shared" si="234"/>
        <v>102.73469387755102</v>
      </c>
      <c r="P2553" s="5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48" x14ac:dyDescent="0.2">
      <c r="A2554">
        <v>2552</v>
      </c>
      <c r="B2554" s="2" t="s">
        <v>2552</v>
      </c>
      <c r="C2554" s="2" t="s">
        <v>6662</v>
      </c>
      <c r="D2554" s="21">
        <v>3000</v>
      </c>
      <c r="E2554" s="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7">
        <f t="shared" si="234"/>
        <v>106.5</v>
      </c>
      <c r="P2554" s="5">
        <f t="shared" si="235"/>
        <v>177</v>
      </c>
      <c r="Q2554" t="str">
        <f t="shared" si="236"/>
        <v>music</v>
      </c>
      <c r="R2554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48" x14ac:dyDescent="0.2">
      <c r="A2555">
        <v>2553</v>
      </c>
      <c r="B2555" s="2" t="s">
        <v>2553</v>
      </c>
      <c r="C2555" s="2" t="s">
        <v>6663</v>
      </c>
      <c r="D2555" s="21">
        <v>1500</v>
      </c>
      <c r="E2555" s="4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7">
        <f t="shared" si="234"/>
        <v>155.53333333333333</v>
      </c>
      <c r="P2555" s="5">
        <f t="shared" si="235"/>
        <v>38</v>
      </c>
      <c r="Q2555" t="str">
        <f t="shared" si="236"/>
        <v>music</v>
      </c>
      <c r="R2555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48" x14ac:dyDescent="0.2">
      <c r="A2556">
        <v>2554</v>
      </c>
      <c r="B2556" s="2" t="s">
        <v>2554</v>
      </c>
      <c r="C2556" s="2" t="s">
        <v>6664</v>
      </c>
      <c r="D2556" s="21">
        <v>3000</v>
      </c>
      <c r="E2556" s="4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7">
        <f t="shared" si="234"/>
        <v>122.8</v>
      </c>
      <c r="P2556" s="5">
        <f t="shared" si="235"/>
        <v>54</v>
      </c>
      <c r="Q2556" t="str">
        <f t="shared" si="236"/>
        <v>music</v>
      </c>
      <c r="R2556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48" x14ac:dyDescent="0.2">
      <c r="A2557">
        <v>2555</v>
      </c>
      <c r="B2557" s="2" t="s">
        <v>2555</v>
      </c>
      <c r="C2557" s="2" t="s">
        <v>6665</v>
      </c>
      <c r="D2557" s="21">
        <v>2000</v>
      </c>
      <c r="E2557" s="4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7">
        <f t="shared" si="234"/>
        <v>107.35</v>
      </c>
      <c r="P2557" s="5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48" x14ac:dyDescent="0.2">
      <c r="A2558">
        <v>2556</v>
      </c>
      <c r="B2558" s="2" t="s">
        <v>2556</v>
      </c>
      <c r="C2558" s="2" t="s">
        <v>6666</v>
      </c>
      <c r="D2558" s="21">
        <v>745</v>
      </c>
      <c r="E2558" s="4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7">
        <f t="shared" si="234"/>
        <v>105.50335570469798</v>
      </c>
      <c r="P2558" s="5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32" x14ac:dyDescent="0.2">
      <c r="A2559">
        <v>2557</v>
      </c>
      <c r="B2559" s="2" t="s">
        <v>2557</v>
      </c>
      <c r="C2559" s="2" t="s">
        <v>6667</v>
      </c>
      <c r="D2559" s="21">
        <v>900</v>
      </c>
      <c r="E2559" s="4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7">
        <f t="shared" si="234"/>
        <v>118.44444444444444</v>
      </c>
      <c r="P2559" s="5">
        <f t="shared" si="235"/>
        <v>29</v>
      </c>
      <c r="Q2559" t="str">
        <f t="shared" si="236"/>
        <v>music</v>
      </c>
      <c r="R2559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32" x14ac:dyDescent="0.2">
      <c r="A2560">
        <v>2558</v>
      </c>
      <c r="B2560" s="2" t="s">
        <v>2558</v>
      </c>
      <c r="C2560" s="2" t="s">
        <v>6668</v>
      </c>
      <c r="D2560" s="21">
        <v>1250</v>
      </c>
      <c r="E2560" s="4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7">
        <f t="shared" si="234"/>
        <v>108.88</v>
      </c>
      <c r="P2560" s="5">
        <f t="shared" si="235"/>
        <v>75</v>
      </c>
      <c r="Q2560" t="str">
        <f t="shared" si="236"/>
        <v>music</v>
      </c>
      <c r="R2560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48" x14ac:dyDescent="0.2">
      <c r="A2561">
        <v>2559</v>
      </c>
      <c r="B2561" s="2" t="s">
        <v>2559</v>
      </c>
      <c r="C2561" s="2" t="s">
        <v>6669</v>
      </c>
      <c r="D2561" s="21">
        <v>800</v>
      </c>
      <c r="E2561" s="4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7">
        <f t="shared" si="234"/>
        <v>111.25</v>
      </c>
      <c r="P2561" s="5">
        <f t="shared" si="235"/>
        <v>35</v>
      </c>
      <c r="Q2561" t="str">
        <f t="shared" si="236"/>
        <v>music</v>
      </c>
      <c r="R2561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48" x14ac:dyDescent="0.2">
      <c r="A2562">
        <v>2560</v>
      </c>
      <c r="B2562" s="2" t="s">
        <v>2560</v>
      </c>
      <c r="C2562" s="2" t="s">
        <v>6670</v>
      </c>
      <c r="D2562" s="21">
        <v>3000</v>
      </c>
      <c r="E2562" s="4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7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48" x14ac:dyDescent="0.2">
      <c r="A2563">
        <v>2561</v>
      </c>
      <c r="B2563" s="2" t="s">
        <v>2561</v>
      </c>
      <c r="C2563" s="2" t="s">
        <v>6671</v>
      </c>
      <c r="D2563" s="21">
        <v>100000</v>
      </c>
      <c r="E2563" s="4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7">
        <f t="shared" ref="O2563:O2626" si="240">(E2563/D2563)*100</f>
        <v>0</v>
      </c>
      <c r="P2563" s="5">
        <f t="shared" ref="P2563:P2626" si="241">IF(E2563, QUOTIENT(E2563,L2563),0)</f>
        <v>0</v>
      </c>
      <c r="Q2563" t="str">
        <f t="shared" ref="Q2563:Q2626" si="242">LEFT(N2563,FIND("/",N2563,1)-1)</f>
        <v>food</v>
      </c>
      <c r="R2563" t="str">
        <f t="shared" ref="R2563:R2626" si="243">RIGHT(N2563,LEN(N2563)-FIND("/",N2563,1))</f>
        <v>food trucks</v>
      </c>
      <c r="S2563" s="15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2" t="s">
        <v>2562</v>
      </c>
      <c r="C2564" s="2" t="s">
        <v>6672</v>
      </c>
      <c r="D2564" s="21">
        <v>10000</v>
      </c>
      <c r="E2564" s="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7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32" x14ac:dyDescent="0.2">
      <c r="A2565">
        <v>2563</v>
      </c>
      <c r="B2565" s="2" t="s">
        <v>2563</v>
      </c>
      <c r="C2565" s="2" t="s">
        <v>6673</v>
      </c>
      <c r="D2565" s="21">
        <v>20000</v>
      </c>
      <c r="E2565" s="4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7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48" x14ac:dyDescent="0.2">
      <c r="A2566">
        <v>2564</v>
      </c>
      <c r="B2566" s="2" t="s">
        <v>2564</v>
      </c>
      <c r="C2566" s="2" t="s">
        <v>6674</v>
      </c>
      <c r="D2566" s="21">
        <v>40000</v>
      </c>
      <c r="E2566" s="4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7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48" x14ac:dyDescent="0.2">
      <c r="A2567">
        <v>2565</v>
      </c>
      <c r="B2567" s="2" t="s">
        <v>2565</v>
      </c>
      <c r="C2567" s="2" t="s">
        <v>6675</v>
      </c>
      <c r="D2567" s="21">
        <v>10000</v>
      </c>
      <c r="E2567" s="4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7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48" x14ac:dyDescent="0.2">
      <c r="A2568">
        <v>2566</v>
      </c>
      <c r="B2568" s="2" t="s">
        <v>2566</v>
      </c>
      <c r="C2568" s="2" t="s">
        <v>6676</v>
      </c>
      <c r="D2568" s="21">
        <v>35000</v>
      </c>
      <c r="E2568" s="4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7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48" x14ac:dyDescent="0.2">
      <c r="A2569">
        <v>2567</v>
      </c>
      <c r="B2569" s="2" t="s">
        <v>2567</v>
      </c>
      <c r="C2569" s="2" t="s">
        <v>6677</v>
      </c>
      <c r="D2569" s="21">
        <v>45000</v>
      </c>
      <c r="E2569" s="4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7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48" x14ac:dyDescent="0.2">
      <c r="A2570">
        <v>2568</v>
      </c>
      <c r="B2570" s="2" t="s">
        <v>2568</v>
      </c>
      <c r="C2570" s="2" t="s">
        <v>6678</v>
      </c>
      <c r="D2570" s="21">
        <v>10000</v>
      </c>
      <c r="E2570" s="4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7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48" x14ac:dyDescent="0.2">
      <c r="A2571">
        <v>2569</v>
      </c>
      <c r="B2571" s="2" t="s">
        <v>2569</v>
      </c>
      <c r="C2571" s="2" t="s">
        <v>6679</v>
      </c>
      <c r="D2571" s="21">
        <v>6500</v>
      </c>
      <c r="E2571" s="4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7">
        <f t="shared" si="240"/>
        <v>2.2307692307692308</v>
      </c>
      <c r="P2571" s="5">
        <f t="shared" si="241"/>
        <v>72</v>
      </c>
      <c r="Q2571" t="str">
        <f t="shared" si="242"/>
        <v>food</v>
      </c>
      <c r="R2571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48" x14ac:dyDescent="0.2">
      <c r="A2572">
        <v>2570</v>
      </c>
      <c r="B2572" s="2" t="s">
        <v>2570</v>
      </c>
      <c r="C2572" s="2" t="s">
        <v>6680</v>
      </c>
      <c r="D2572" s="21">
        <v>7000</v>
      </c>
      <c r="E2572" s="4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7">
        <f t="shared" si="240"/>
        <v>0.84285714285714297</v>
      </c>
      <c r="P2572" s="5">
        <f t="shared" si="241"/>
        <v>29</v>
      </c>
      <c r="Q2572" t="str">
        <f t="shared" si="242"/>
        <v>food</v>
      </c>
      <c r="R2572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48" x14ac:dyDescent="0.2">
      <c r="A2573">
        <v>2571</v>
      </c>
      <c r="B2573" s="2" t="s">
        <v>2571</v>
      </c>
      <c r="C2573" s="2" t="s">
        <v>6681</v>
      </c>
      <c r="D2573" s="21">
        <v>100000</v>
      </c>
      <c r="E2573" s="4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7">
        <f t="shared" si="240"/>
        <v>0.25</v>
      </c>
      <c r="P2573" s="5">
        <f t="shared" si="241"/>
        <v>62</v>
      </c>
      <c r="Q2573" t="str">
        <f t="shared" si="242"/>
        <v>food</v>
      </c>
      <c r="R2573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48" x14ac:dyDescent="0.2">
      <c r="A2574">
        <v>2572</v>
      </c>
      <c r="B2574" s="2" t="s">
        <v>2572</v>
      </c>
      <c r="C2574" s="2" t="s">
        <v>6682</v>
      </c>
      <c r="D2574" s="21">
        <v>30000</v>
      </c>
      <c r="E2574" s="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7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48" x14ac:dyDescent="0.2">
      <c r="A2575">
        <v>2573</v>
      </c>
      <c r="B2575" s="2" t="s">
        <v>2573</v>
      </c>
      <c r="C2575" s="2" t="s">
        <v>6683</v>
      </c>
      <c r="D2575" s="21">
        <v>8000</v>
      </c>
      <c r="E2575" s="4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7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48" x14ac:dyDescent="0.2">
      <c r="A2576">
        <v>2574</v>
      </c>
      <c r="B2576" s="2" t="s">
        <v>2574</v>
      </c>
      <c r="C2576" s="2" t="s">
        <v>6684</v>
      </c>
      <c r="D2576" s="21">
        <v>10000</v>
      </c>
      <c r="E2576" s="4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7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48" x14ac:dyDescent="0.2">
      <c r="A2577">
        <v>2575</v>
      </c>
      <c r="B2577" s="2" t="s">
        <v>2575</v>
      </c>
      <c r="C2577" s="2" t="s">
        <v>6685</v>
      </c>
      <c r="D2577" s="21">
        <v>85000</v>
      </c>
      <c r="E2577" s="4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7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32" x14ac:dyDescent="0.2">
      <c r="A2578">
        <v>2576</v>
      </c>
      <c r="B2578" s="2" t="s">
        <v>2576</v>
      </c>
      <c r="C2578" s="2" t="s">
        <v>6686</v>
      </c>
      <c r="D2578" s="21">
        <v>10000</v>
      </c>
      <c r="E2578" s="4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7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48" x14ac:dyDescent="0.2">
      <c r="A2579">
        <v>2577</v>
      </c>
      <c r="B2579" s="2" t="s">
        <v>2577</v>
      </c>
      <c r="C2579" s="2" t="s">
        <v>6687</v>
      </c>
      <c r="D2579" s="21">
        <v>15000</v>
      </c>
      <c r="E2579" s="4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7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48" x14ac:dyDescent="0.2">
      <c r="A2580">
        <v>2578</v>
      </c>
      <c r="B2580" s="2" t="s">
        <v>2578</v>
      </c>
      <c r="C2580" s="2" t="s">
        <v>6688</v>
      </c>
      <c r="D2580" s="21">
        <v>6000</v>
      </c>
      <c r="E2580" s="4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7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48" x14ac:dyDescent="0.2">
      <c r="A2581">
        <v>2579</v>
      </c>
      <c r="B2581" s="2" t="s">
        <v>2579</v>
      </c>
      <c r="C2581" s="2" t="s">
        <v>6689</v>
      </c>
      <c r="D2581" s="21">
        <v>200000</v>
      </c>
      <c r="E2581" s="4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7">
        <f t="shared" si="240"/>
        <v>0.13849999999999998</v>
      </c>
      <c r="P2581" s="5">
        <f t="shared" si="241"/>
        <v>23</v>
      </c>
      <c r="Q2581" t="str">
        <f t="shared" si="242"/>
        <v>food</v>
      </c>
      <c r="R2581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48" x14ac:dyDescent="0.2">
      <c r="A2582">
        <v>2580</v>
      </c>
      <c r="B2582" s="2" t="s">
        <v>2580</v>
      </c>
      <c r="C2582" s="2" t="s">
        <v>6690</v>
      </c>
      <c r="D2582" s="21">
        <v>8500</v>
      </c>
      <c r="E2582" s="4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7">
        <f t="shared" si="240"/>
        <v>0.6</v>
      </c>
      <c r="P2582" s="5">
        <f t="shared" si="241"/>
        <v>25</v>
      </c>
      <c r="Q2582" t="str">
        <f t="shared" si="242"/>
        <v>food</v>
      </c>
      <c r="R2582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48" x14ac:dyDescent="0.2">
      <c r="A2583">
        <v>2581</v>
      </c>
      <c r="B2583" s="2" t="s">
        <v>2581</v>
      </c>
      <c r="C2583" s="2" t="s">
        <v>6691</v>
      </c>
      <c r="D2583" s="21">
        <v>5000</v>
      </c>
      <c r="E2583" s="4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7">
        <f t="shared" si="240"/>
        <v>10.6</v>
      </c>
      <c r="P2583" s="5">
        <f t="shared" si="241"/>
        <v>48</v>
      </c>
      <c r="Q2583" t="str">
        <f t="shared" si="242"/>
        <v>food</v>
      </c>
      <c r="R2583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32" x14ac:dyDescent="0.2">
      <c r="A2584">
        <v>2582</v>
      </c>
      <c r="B2584" s="2" t="s">
        <v>2582</v>
      </c>
      <c r="C2584" s="2" t="s">
        <v>6692</v>
      </c>
      <c r="D2584" s="21">
        <v>90000</v>
      </c>
      <c r="E2584" s="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7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32" x14ac:dyDescent="0.2">
      <c r="A2585">
        <v>2583</v>
      </c>
      <c r="B2585" s="2" t="s">
        <v>2583</v>
      </c>
      <c r="C2585" s="2" t="s">
        <v>6693</v>
      </c>
      <c r="D2585" s="21">
        <v>1000</v>
      </c>
      <c r="E2585" s="4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7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32" x14ac:dyDescent="0.2">
      <c r="A2586">
        <v>2584</v>
      </c>
      <c r="B2586" s="2" t="s">
        <v>2584</v>
      </c>
      <c r="C2586" s="2" t="s">
        <v>6694</v>
      </c>
      <c r="D2586" s="21">
        <v>10000</v>
      </c>
      <c r="E2586" s="4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7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48" x14ac:dyDescent="0.2">
      <c r="A2587">
        <v>2585</v>
      </c>
      <c r="B2587" s="2" t="s">
        <v>2585</v>
      </c>
      <c r="C2587" s="2" t="s">
        <v>6695</v>
      </c>
      <c r="D2587" s="21">
        <v>30000</v>
      </c>
      <c r="E2587" s="4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7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32" x14ac:dyDescent="0.2">
      <c r="A2588">
        <v>2586</v>
      </c>
      <c r="B2588" s="2" t="s">
        <v>2586</v>
      </c>
      <c r="C2588" s="2" t="s">
        <v>6696</v>
      </c>
      <c r="D2588" s="21">
        <v>3000</v>
      </c>
      <c r="E2588" s="4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7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48" x14ac:dyDescent="0.2">
      <c r="A2589">
        <v>2587</v>
      </c>
      <c r="B2589" s="2" t="s">
        <v>2587</v>
      </c>
      <c r="C2589" s="2" t="s">
        <v>6697</v>
      </c>
      <c r="D2589" s="21">
        <v>50000</v>
      </c>
      <c r="E2589" s="4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7">
        <f t="shared" si="240"/>
        <v>2.4340000000000002</v>
      </c>
      <c r="P2589" s="5">
        <f t="shared" si="241"/>
        <v>202</v>
      </c>
      <c r="Q2589" t="str">
        <f t="shared" si="242"/>
        <v>food</v>
      </c>
      <c r="R2589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48" x14ac:dyDescent="0.2">
      <c r="A2590">
        <v>2588</v>
      </c>
      <c r="B2590" s="2" t="s">
        <v>2588</v>
      </c>
      <c r="C2590" s="2" t="s">
        <v>6698</v>
      </c>
      <c r="D2590" s="21">
        <v>6000</v>
      </c>
      <c r="E2590" s="4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7">
        <f t="shared" si="240"/>
        <v>3.8833333333333329</v>
      </c>
      <c r="P2590" s="5">
        <f t="shared" si="241"/>
        <v>29</v>
      </c>
      <c r="Q2590" t="str">
        <f t="shared" si="242"/>
        <v>food</v>
      </c>
      <c r="R2590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48" x14ac:dyDescent="0.2">
      <c r="A2591">
        <v>2589</v>
      </c>
      <c r="B2591" s="2" t="s">
        <v>2589</v>
      </c>
      <c r="C2591" s="2" t="s">
        <v>6699</v>
      </c>
      <c r="D2591" s="21">
        <v>50000</v>
      </c>
      <c r="E2591" s="4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7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48" x14ac:dyDescent="0.2">
      <c r="A2592">
        <v>2590</v>
      </c>
      <c r="B2592" s="2" t="s">
        <v>2590</v>
      </c>
      <c r="C2592" s="2" t="s">
        <v>6700</v>
      </c>
      <c r="D2592" s="21">
        <v>3000</v>
      </c>
      <c r="E2592" s="4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7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48" x14ac:dyDescent="0.2">
      <c r="A2593">
        <v>2591</v>
      </c>
      <c r="B2593" s="2" t="s">
        <v>2591</v>
      </c>
      <c r="C2593" s="2" t="s">
        <v>6701</v>
      </c>
      <c r="D2593" s="21">
        <v>1500</v>
      </c>
      <c r="E2593" s="4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7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48" x14ac:dyDescent="0.2">
      <c r="A2594">
        <v>2592</v>
      </c>
      <c r="B2594" s="2" t="s">
        <v>2592</v>
      </c>
      <c r="C2594" s="2" t="s">
        <v>6702</v>
      </c>
      <c r="D2594" s="21">
        <v>30000</v>
      </c>
      <c r="E2594" s="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7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48" x14ac:dyDescent="0.2">
      <c r="A2595">
        <v>2593</v>
      </c>
      <c r="B2595" s="2" t="s">
        <v>2593</v>
      </c>
      <c r="C2595" s="2" t="s">
        <v>6703</v>
      </c>
      <c r="D2595" s="21">
        <v>10000</v>
      </c>
      <c r="E2595" s="4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7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48" x14ac:dyDescent="0.2">
      <c r="A2596">
        <v>2594</v>
      </c>
      <c r="B2596" s="2" t="s">
        <v>2594</v>
      </c>
      <c r="C2596" s="2" t="s">
        <v>6704</v>
      </c>
      <c r="D2596" s="21">
        <v>80000</v>
      </c>
      <c r="E2596" s="4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7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32" x14ac:dyDescent="0.2">
      <c r="A2597">
        <v>2595</v>
      </c>
      <c r="B2597" s="2" t="s">
        <v>2595</v>
      </c>
      <c r="C2597" s="2" t="s">
        <v>6705</v>
      </c>
      <c r="D2597" s="21">
        <v>15000</v>
      </c>
      <c r="E2597" s="4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7">
        <f t="shared" si="240"/>
        <v>12.166666666666668</v>
      </c>
      <c r="P2597" s="5">
        <f t="shared" si="241"/>
        <v>96</v>
      </c>
      <c r="Q2597" t="str">
        <f t="shared" si="242"/>
        <v>food</v>
      </c>
      <c r="R2597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48" x14ac:dyDescent="0.2">
      <c r="A2598">
        <v>2596</v>
      </c>
      <c r="B2598" s="2" t="s">
        <v>2596</v>
      </c>
      <c r="C2598" s="2" t="s">
        <v>6706</v>
      </c>
      <c r="D2598" s="21">
        <v>35000</v>
      </c>
      <c r="E2598" s="4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7">
        <f t="shared" si="240"/>
        <v>23.588571428571427</v>
      </c>
      <c r="P2598" s="5">
        <f t="shared" si="241"/>
        <v>305</v>
      </c>
      <c r="Q2598" t="str">
        <f t="shared" si="242"/>
        <v>food</v>
      </c>
      <c r="R2598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48" x14ac:dyDescent="0.2">
      <c r="A2599">
        <v>2597</v>
      </c>
      <c r="B2599" s="2" t="s">
        <v>2597</v>
      </c>
      <c r="C2599" s="2" t="s">
        <v>6707</v>
      </c>
      <c r="D2599" s="21">
        <v>1500</v>
      </c>
      <c r="E2599" s="4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7">
        <f t="shared" si="240"/>
        <v>5.6666666666666661</v>
      </c>
      <c r="P2599" s="5">
        <f t="shared" si="241"/>
        <v>12</v>
      </c>
      <c r="Q2599" t="str">
        <f t="shared" si="242"/>
        <v>food</v>
      </c>
      <c r="R2599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32" x14ac:dyDescent="0.2">
      <c r="A2600">
        <v>2598</v>
      </c>
      <c r="B2600" s="2" t="s">
        <v>2598</v>
      </c>
      <c r="C2600" s="2" t="s">
        <v>6708</v>
      </c>
      <c r="D2600" s="21">
        <v>3000</v>
      </c>
      <c r="E2600" s="4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7">
        <f t="shared" si="240"/>
        <v>39</v>
      </c>
      <c r="P2600" s="5">
        <f t="shared" si="241"/>
        <v>83</v>
      </c>
      <c r="Q2600" t="str">
        <f t="shared" si="242"/>
        <v>food</v>
      </c>
      <c r="R2600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32" x14ac:dyDescent="0.2">
      <c r="A2601">
        <v>2599</v>
      </c>
      <c r="B2601" s="2" t="s">
        <v>2599</v>
      </c>
      <c r="C2601" s="2" t="s">
        <v>6709</v>
      </c>
      <c r="D2601" s="21">
        <v>9041</v>
      </c>
      <c r="E2601" s="4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7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32" x14ac:dyDescent="0.2">
      <c r="A2602">
        <v>2600</v>
      </c>
      <c r="B2602" s="2" t="s">
        <v>2600</v>
      </c>
      <c r="C2602" s="2" t="s">
        <v>6710</v>
      </c>
      <c r="D2602" s="21">
        <v>50000</v>
      </c>
      <c r="E2602" s="4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7">
        <f t="shared" si="240"/>
        <v>6.9320000000000004</v>
      </c>
      <c r="P2602" s="5">
        <f t="shared" si="241"/>
        <v>115</v>
      </c>
      <c r="Q2602" t="str">
        <f t="shared" si="242"/>
        <v>food</v>
      </c>
      <c r="R2602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48" x14ac:dyDescent="0.2">
      <c r="A2603">
        <v>2601</v>
      </c>
      <c r="B2603" s="2" t="s">
        <v>2601</v>
      </c>
      <c r="C2603" s="2" t="s">
        <v>6711</v>
      </c>
      <c r="D2603" s="21">
        <v>500</v>
      </c>
      <c r="E2603" s="4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7">
        <f t="shared" si="240"/>
        <v>661.4</v>
      </c>
      <c r="P2603" s="5">
        <f t="shared" si="241"/>
        <v>21</v>
      </c>
      <c r="Q2603" t="str">
        <f t="shared" si="242"/>
        <v>technology</v>
      </c>
      <c r="R2603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48" x14ac:dyDescent="0.2">
      <c r="A2604">
        <v>2602</v>
      </c>
      <c r="B2604" s="2" t="s">
        <v>2602</v>
      </c>
      <c r="C2604" s="2" t="s">
        <v>6712</v>
      </c>
      <c r="D2604" s="21">
        <v>12000</v>
      </c>
      <c r="E2604" s="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7">
        <f t="shared" si="240"/>
        <v>326.0916666666667</v>
      </c>
      <c r="P2604" s="5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32" x14ac:dyDescent="0.2">
      <c r="A2605">
        <v>2603</v>
      </c>
      <c r="B2605" s="2" t="s">
        <v>2603</v>
      </c>
      <c r="C2605" s="2" t="s">
        <v>6713</v>
      </c>
      <c r="D2605" s="21">
        <v>1750</v>
      </c>
      <c r="E2605" s="4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7">
        <f t="shared" si="240"/>
        <v>101.48571428571429</v>
      </c>
      <c r="P2605" s="5">
        <f t="shared" si="241"/>
        <v>35</v>
      </c>
      <c r="Q2605" t="str">
        <f t="shared" si="242"/>
        <v>technology</v>
      </c>
      <c r="R2605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48" x14ac:dyDescent="0.2">
      <c r="A2606">
        <v>2604</v>
      </c>
      <c r="B2606" s="2" t="s">
        <v>2604</v>
      </c>
      <c r="C2606" s="2" t="s">
        <v>6714</v>
      </c>
      <c r="D2606" s="21">
        <v>20000</v>
      </c>
      <c r="E2606" s="4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7">
        <f t="shared" si="240"/>
        <v>104.21799999999999</v>
      </c>
      <c r="P2606" s="5">
        <f t="shared" si="241"/>
        <v>64</v>
      </c>
      <c r="Q2606" t="str">
        <f t="shared" si="242"/>
        <v>technology</v>
      </c>
      <c r="R2606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48" x14ac:dyDescent="0.2">
      <c r="A2607">
        <v>2605</v>
      </c>
      <c r="B2607" s="2" t="s">
        <v>2605</v>
      </c>
      <c r="C2607" s="2" t="s">
        <v>6715</v>
      </c>
      <c r="D2607" s="21">
        <v>100000</v>
      </c>
      <c r="E2607" s="4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7">
        <f t="shared" si="240"/>
        <v>107.42157000000002</v>
      </c>
      <c r="P2607" s="5">
        <f t="shared" si="241"/>
        <v>60</v>
      </c>
      <c r="Q2607" t="str">
        <f t="shared" si="242"/>
        <v>technology</v>
      </c>
      <c r="R2607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64" x14ac:dyDescent="0.2">
      <c r="A2608">
        <v>2606</v>
      </c>
      <c r="B2608" s="2" t="s">
        <v>2606</v>
      </c>
      <c r="C2608" s="2" t="s">
        <v>6716</v>
      </c>
      <c r="D2608" s="21">
        <v>11000</v>
      </c>
      <c r="E2608" s="4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7">
        <f t="shared" si="240"/>
        <v>110.05454545454545</v>
      </c>
      <c r="P2608" s="5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48" x14ac:dyDescent="0.2">
      <c r="A2609">
        <v>2607</v>
      </c>
      <c r="B2609" s="2" t="s">
        <v>2607</v>
      </c>
      <c r="C2609" s="2" t="s">
        <v>6717</v>
      </c>
      <c r="D2609" s="21">
        <v>8000</v>
      </c>
      <c r="E2609" s="4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7">
        <f t="shared" si="240"/>
        <v>407.7</v>
      </c>
      <c r="P2609" s="5">
        <f t="shared" si="241"/>
        <v>81</v>
      </c>
      <c r="Q2609" t="str">
        <f t="shared" si="242"/>
        <v>technology</v>
      </c>
      <c r="R2609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48" x14ac:dyDescent="0.2">
      <c r="A2610">
        <v>2608</v>
      </c>
      <c r="B2610" s="2" t="s">
        <v>2608</v>
      </c>
      <c r="C2610" s="2" t="s">
        <v>6718</v>
      </c>
      <c r="D2610" s="21">
        <v>8000</v>
      </c>
      <c r="E2610" s="4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7">
        <f t="shared" si="240"/>
        <v>223.92500000000001</v>
      </c>
      <c r="P2610" s="5">
        <f t="shared" si="241"/>
        <v>58</v>
      </c>
      <c r="Q2610" t="str">
        <f t="shared" si="242"/>
        <v>technology</v>
      </c>
      <c r="R2610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48" x14ac:dyDescent="0.2">
      <c r="A2611">
        <v>2609</v>
      </c>
      <c r="B2611" s="2" t="s">
        <v>2609</v>
      </c>
      <c r="C2611" s="2" t="s">
        <v>6719</v>
      </c>
      <c r="D2611" s="21">
        <v>35000</v>
      </c>
      <c r="E2611" s="4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7">
        <f t="shared" si="240"/>
        <v>303.80111428571428</v>
      </c>
      <c r="P2611" s="5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32" x14ac:dyDescent="0.2">
      <c r="A2612">
        <v>2610</v>
      </c>
      <c r="B2612" s="2" t="s">
        <v>2610</v>
      </c>
      <c r="C2612" s="2" t="s">
        <v>6720</v>
      </c>
      <c r="D2612" s="21">
        <v>22765</v>
      </c>
      <c r="E2612" s="4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7">
        <f t="shared" si="240"/>
        <v>141.3251043268175</v>
      </c>
      <c r="P2612" s="5">
        <f t="shared" si="241"/>
        <v>55</v>
      </c>
      <c r="Q2612" t="str">
        <f t="shared" si="242"/>
        <v>technology</v>
      </c>
      <c r="R2612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48" x14ac:dyDescent="0.2">
      <c r="A2613">
        <v>2611</v>
      </c>
      <c r="B2613" s="2" t="s">
        <v>2611</v>
      </c>
      <c r="C2613" s="2" t="s">
        <v>6721</v>
      </c>
      <c r="D2613" s="21">
        <v>11000</v>
      </c>
      <c r="E2613" s="4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7">
        <f t="shared" si="240"/>
        <v>2790.6363636363635</v>
      </c>
      <c r="P2613" s="5">
        <f t="shared" si="241"/>
        <v>83</v>
      </c>
      <c r="Q2613" t="str">
        <f t="shared" si="242"/>
        <v>technology</v>
      </c>
      <c r="R2613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48" x14ac:dyDescent="0.2">
      <c r="A2614">
        <v>2612</v>
      </c>
      <c r="B2614" s="2" t="s">
        <v>2612</v>
      </c>
      <c r="C2614" s="2" t="s">
        <v>6722</v>
      </c>
      <c r="D2614" s="21">
        <v>10000</v>
      </c>
      <c r="E2614" s="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7">
        <f t="shared" si="240"/>
        <v>171.76130000000001</v>
      </c>
      <c r="P2614" s="5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48" x14ac:dyDescent="0.2">
      <c r="A2615">
        <v>2613</v>
      </c>
      <c r="B2615" s="2" t="s">
        <v>2613</v>
      </c>
      <c r="C2615" s="2" t="s">
        <v>6723</v>
      </c>
      <c r="D2615" s="21">
        <v>7500</v>
      </c>
      <c r="E2615" s="4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7">
        <f t="shared" si="240"/>
        <v>101.01333333333334</v>
      </c>
      <c r="P2615" s="5">
        <f t="shared" si="241"/>
        <v>270</v>
      </c>
      <c r="Q2615" t="str">
        <f t="shared" si="242"/>
        <v>technology</v>
      </c>
      <c r="R2615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48" x14ac:dyDescent="0.2">
      <c r="A2616">
        <v>2614</v>
      </c>
      <c r="B2616" s="2" t="s">
        <v>2614</v>
      </c>
      <c r="C2616" s="2" t="s">
        <v>6724</v>
      </c>
      <c r="D2616" s="21">
        <v>10500</v>
      </c>
      <c r="E2616" s="4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7">
        <f t="shared" si="240"/>
        <v>102</v>
      </c>
      <c r="P2616" s="5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48" x14ac:dyDescent="0.2">
      <c r="A2617">
        <v>2615</v>
      </c>
      <c r="B2617" s="2" t="s">
        <v>2615</v>
      </c>
      <c r="C2617" s="2" t="s">
        <v>6725</v>
      </c>
      <c r="D2617" s="21">
        <v>2001</v>
      </c>
      <c r="E2617" s="4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7">
        <f t="shared" si="240"/>
        <v>169.76511744127936</v>
      </c>
      <c r="P2617" s="5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48" x14ac:dyDescent="0.2">
      <c r="A2618">
        <v>2616</v>
      </c>
      <c r="B2618" s="2" t="s">
        <v>2616</v>
      </c>
      <c r="C2618" s="2" t="s">
        <v>6726</v>
      </c>
      <c r="D2618" s="21">
        <v>25000</v>
      </c>
      <c r="E2618" s="4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7">
        <f t="shared" si="240"/>
        <v>114.53400000000001</v>
      </c>
      <c r="P2618" s="5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48" x14ac:dyDescent="0.2">
      <c r="A2619">
        <v>2617</v>
      </c>
      <c r="B2619" s="2" t="s">
        <v>2617</v>
      </c>
      <c r="C2619" s="2" t="s">
        <v>6727</v>
      </c>
      <c r="D2619" s="21">
        <v>500</v>
      </c>
      <c r="E2619" s="4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7">
        <f t="shared" si="240"/>
        <v>877.6</v>
      </c>
      <c r="P2619" s="5">
        <f t="shared" si="241"/>
        <v>27</v>
      </c>
      <c r="Q2619" t="str">
        <f t="shared" si="242"/>
        <v>technology</v>
      </c>
      <c r="R2619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32" x14ac:dyDescent="0.2">
      <c r="A2620">
        <v>2618</v>
      </c>
      <c r="B2620" s="2" t="s">
        <v>2618</v>
      </c>
      <c r="C2620" s="2" t="s">
        <v>6728</v>
      </c>
      <c r="D2620" s="21">
        <v>15000</v>
      </c>
      <c r="E2620" s="4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7">
        <f t="shared" si="240"/>
        <v>105.38666666666667</v>
      </c>
      <c r="P2620" s="5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48" x14ac:dyDescent="0.2">
      <c r="A2621">
        <v>2619</v>
      </c>
      <c r="B2621" s="2" t="s">
        <v>2619</v>
      </c>
      <c r="C2621" s="2" t="s">
        <v>6729</v>
      </c>
      <c r="D2621" s="21">
        <v>1000</v>
      </c>
      <c r="E2621" s="4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7">
        <f t="shared" si="240"/>
        <v>188.39999999999998</v>
      </c>
      <c r="P2621" s="5">
        <f t="shared" si="241"/>
        <v>35</v>
      </c>
      <c r="Q2621" t="str">
        <f t="shared" si="242"/>
        <v>technology</v>
      </c>
      <c r="R2621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48" x14ac:dyDescent="0.2">
      <c r="A2622">
        <v>2620</v>
      </c>
      <c r="B2622" s="2" t="s">
        <v>2620</v>
      </c>
      <c r="C2622" s="2" t="s">
        <v>6730</v>
      </c>
      <c r="D2622" s="21">
        <v>65000</v>
      </c>
      <c r="E2622" s="4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7">
        <f t="shared" si="240"/>
        <v>143.65230769230772</v>
      </c>
      <c r="P2622" s="5">
        <f t="shared" si="241"/>
        <v>74</v>
      </c>
      <c r="Q2622" t="str">
        <f t="shared" si="242"/>
        <v>technology</v>
      </c>
      <c r="R2622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48" x14ac:dyDescent="0.2">
      <c r="A2623">
        <v>2621</v>
      </c>
      <c r="B2623" s="2" t="s">
        <v>2621</v>
      </c>
      <c r="C2623" s="2" t="s">
        <v>6731</v>
      </c>
      <c r="D2623" s="21">
        <v>15000</v>
      </c>
      <c r="E2623" s="4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7">
        <f t="shared" si="240"/>
        <v>145.88</v>
      </c>
      <c r="P2623" s="5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48" x14ac:dyDescent="0.2">
      <c r="A2624">
        <v>2622</v>
      </c>
      <c r="B2624" s="2" t="s">
        <v>2622</v>
      </c>
      <c r="C2624" s="2" t="s">
        <v>6732</v>
      </c>
      <c r="D2624" s="21">
        <v>1500</v>
      </c>
      <c r="E2624" s="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7">
        <f t="shared" si="240"/>
        <v>131.184</v>
      </c>
      <c r="P2624" s="5">
        <f t="shared" si="241"/>
        <v>26</v>
      </c>
      <c r="Q2624" t="str">
        <f t="shared" si="242"/>
        <v>technology</v>
      </c>
      <c r="R2624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48" x14ac:dyDescent="0.2">
      <c r="A2625">
        <v>2623</v>
      </c>
      <c r="B2625" s="2" t="s">
        <v>2623</v>
      </c>
      <c r="C2625" s="2" t="s">
        <v>6733</v>
      </c>
      <c r="D2625" s="21">
        <v>2000</v>
      </c>
      <c r="E2625" s="4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7">
        <f t="shared" si="240"/>
        <v>113.99999999999999</v>
      </c>
      <c r="P2625" s="5">
        <f t="shared" si="241"/>
        <v>36</v>
      </c>
      <c r="Q2625" t="str">
        <f t="shared" si="242"/>
        <v>technology</v>
      </c>
      <c r="R2625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48" x14ac:dyDescent="0.2">
      <c r="A2626">
        <v>2624</v>
      </c>
      <c r="B2626" s="2" t="s">
        <v>2624</v>
      </c>
      <c r="C2626" s="2" t="s">
        <v>6734</v>
      </c>
      <c r="D2626" s="21">
        <v>8000</v>
      </c>
      <c r="E2626" s="4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7">
        <f t="shared" si="240"/>
        <v>1379.4206249999997</v>
      </c>
      <c r="P2626" s="5">
        <f t="shared" si="241"/>
        <v>31</v>
      </c>
      <c r="Q2626" t="str">
        <f t="shared" si="242"/>
        <v>technology</v>
      </c>
      <c r="R2626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48" x14ac:dyDescent="0.2">
      <c r="A2627">
        <v>2625</v>
      </c>
      <c r="B2627" s="2" t="s">
        <v>2625</v>
      </c>
      <c r="C2627" s="2" t="s">
        <v>6735</v>
      </c>
      <c r="D2627" s="21">
        <v>150</v>
      </c>
      <c r="E2627" s="4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7">
        <f t="shared" ref="O2627:O2690" si="246">(E2627/D2627)*100</f>
        <v>956</v>
      </c>
      <c r="P2627" s="5">
        <f t="shared" ref="P2627:P2690" si="247">IF(E2627, QUOTIENT(E2627,L2627),0)</f>
        <v>27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RIGHT(N2627,LEN(N2627)-FIND("/",N2627,1))</f>
        <v>space exploration</v>
      </c>
      <c r="S2627" s="15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2" t="s">
        <v>2626</v>
      </c>
      <c r="C2628" s="2" t="s">
        <v>6736</v>
      </c>
      <c r="D2628" s="21">
        <v>2500</v>
      </c>
      <c r="E2628" s="4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7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48" x14ac:dyDescent="0.2">
      <c r="A2629">
        <v>2627</v>
      </c>
      <c r="B2629" s="2" t="s">
        <v>2627</v>
      </c>
      <c r="C2629" s="2" t="s">
        <v>6737</v>
      </c>
      <c r="D2629" s="21">
        <v>150</v>
      </c>
      <c r="E2629" s="4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7">
        <f t="shared" si="246"/>
        <v>646.66666666666663</v>
      </c>
      <c r="P2629" s="5">
        <f t="shared" si="247"/>
        <v>21</v>
      </c>
      <c r="Q2629" t="str">
        <f t="shared" si="248"/>
        <v>technology</v>
      </c>
      <c r="R2629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32" x14ac:dyDescent="0.2">
      <c r="A2630">
        <v>2628</v>
      </c>
      <c r="B2630" s="2" t="s">
        <v>2628</v>
      </c>
      <c r="C2630" s="2" t="s">
        <v>6738</v>
      </c>
      <c r="D2630" s="21">
        <v>839</v>
      </c>
      <c r="E2630" s="4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7">
        <f t="shared" si="246"/>
        <v>110.36948748510132</v>
      </c>
      <c r="P2630" s="5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32" x14ac:dyDescent="0.2">
      <c r="A2631">
        <v>2629</v>
      </c>
      <c r="B2631" s="2" t="s">
        <v>2629</v>
      </c>
      <c r="C2631" s="2" t="s">
        <v>6739</v>
      </c>
      <c r="D2631" s="21">
        <v>5000</v>
      </c>
      <c r="E2631" s="4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7">
        <f t="shared" si="246"/>
        <v>127.74000000000001</v>
      </c>
      <c r="P2631" s="5">
        <f t="shared" si="247"/>
        <v>63</v>
      </c>
      <c r="Q2631" t="str">
        <f t="shared" si="248"/>
        <v>technology</v>
      </c>
      <c r="R2631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48" x14ac:dyDescent="0.2">
      <c r="A2632">
        <v>2630</v>
      </c>
      <c r="B2632" s="2" t="s">
        <v>2630</v>
      </c>
      <c r="C2632" s="2" t="s">
        <v>6740</v>
      </c>
      <c r="D2632" s="21">
        <v>2000</v>
      </c>
      <c r="E2632" s="4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7">
        <f t="shared" si="246"/>
        <v>157.9</v>
      </c>
      <c r="P2632" s="5">
        <f t="shared" si="247"/>
        <v>38</v>
      </c>
      <c r="Q2632" t="str">
        <f t="shared" si="248"/>
        <v>technology</v>
      </c>
      <c r="R2632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48" x14ac:dyDescent="0.2">
      <c r="A2633">
        <v>2631</v>
      </c>
      <c r="B2633" s="2" t="s">
        <v>2631</v>
      </c>
      <c r="C2633" s="2" t="s">
        <v>6741</v>
      </c>
      <c r="D2633" s="21">
        <v>20000</v>
      </c>
      <c r="E2633" s="4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7">
        <f t="shared" si="246"/>
        <v>114.66525000000001</v>
      </c>
      <c r="P2633" s="5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48" x14ac:dyDescent="0.2">
      <c r="A2634">
        <v>2632</v>
      </c>
      <c r="B2634" s="2" t="s">
        <v>2632</v>
      </c>
      <c r="C2634" s="2" t="s">
        <v>6742</v>
      </c>
      <c r="D2634" s="21">
        <v>1070</v>
      </c>
      <c r="E2634" s="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7">
        <f t="shared" si="246"/>
        <v>137.00934579439252</v>
      </c>
      <c r="P2634" s="5">
        <f t="shared" si="247"/>
        <v>34</v>
      </c>
      <c r="Q2634" t="str">
        <f t="shared" si="248"/>
        <v>technology</v>
      </c>
      <c r="R2634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48" x14ac:dyDescent="0.2">
      <c r="A2635">
        <v>2633</v>
      </c>
      <c r="B2635" s="2" t="s">
        <v>2633</v>
      </c>
      <c r="C2635" s="2" t="s">
        <v>6743</v>
      </c>
      <c r="D2635" s="21">
        <v>5000</v>
      </c>
      <c r="E2635" s="4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7">
        <f t="shared" si="246"/>
        <v>354.62</v>
      </c>
      <c r="P2635" s="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48" x14ac:dyDescent="0.2">
      <c r="A2636">
        <v>2634</v>
      </c>
      <c r="B2636" s="2" t="s">
        <v>2634</v>
      </c>
      <c r="C2636" s="2" t="s">
        <v>6744</v>
      </c>
      <c r="D2636" s="21">
        <v>930</v>
      </c>
      <c r="E2636" s="4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7">
        <f t="shared" si="246"/>
        <v>106.02150537634409</v>
      </c>
      <c r="P2636" s="5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48" x14ac:dyDescent="0.2">
      <c r="A2637">
        <v>2635</v>
      </c>
      <c r="B2637" s="2" t="s">
        <v>2635</v>
      </c>
      <c r="C2637" s="2" t="s">
        <v>6745</v>
      </c>
      <c r="D2637" s="21">
        <v>11500</v>
      </c>
      <c r="E2637" s="4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7">
        <f t="shared" si="246"/>
        <v>100</v>
      </c>
      <c r="P2637" s="5">
        <f t="shared" si="247"/>
        <v>136</v>
      </c>
      <c r="Q2637" t="str">
        <f t="shared" si="248"/>
        <v>technology</v>
      </c>
      <c r="R2637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48" x14ac:dyDescent="0.2">
      <c r="A2638">
        <v>2636</v>
      </c>
      <c r="B2638" s="2" t="s">
        <v>2636</v>
      </c>
      <c r="C2638" s="2" t="s">
        <v>6746</v>
      </c>
      <c r="D2638" s="21">
        <v>1000</v>
      </c>
      <c r="E2638" s="4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7">
        <f t="shared" si="246"/>
        <v>187.3</v>
      </c>
      <c r="P2638" s="5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32" x14ac:dyDescent="0.2">
      <c r="A2639">
        <v>2637</v>
      </c>
      <c r="B2639" s="2" t="s">
        <v>2637</v>
      </c>
      <c r="C2639" s="2" t="s">
        <v>6747</v>
      </c>
      <c r="D2639" s="21">
        <v>500</v>
      </c>
      <c r="E2639" s="4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7">
        <f t="shared" si="246"/>
        <v>166.2</v>
      </c>
      <c r="P2639" s="5">
        <f t="shared" si="247"/>
        <v>31</v>
      </c>
      <c r="Q2639" t="str">
        <f t="shared" si="248"/>
        <v>technology</v>
      </c>
      <c r="R2639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48" x14ac:dyDescent="0.2">
      <c r="A2640">
        <v>2638</v>
      </c>
      <c r="B2640" s="2" t="s">
        <v>2638</v>
      </c>
      <c r="C2640" s="2" t="s">
        <v>6748</v>
      </c>
      <c r="D2640" s="21">
        <v>347</v>
      </c>
      <c r="E2640" s="4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7">
        <f t="shared" si="246"/>
        <v>101.72910662824208</v>
      </c>
      <c r="P2640" s="5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48" x14ac:dyDescent="0.2">
      <c r="A2641">
        <v>2639</v>
      </c>
      <c r="B2641" s="2" t="s">
        <v>2639</v>
      </c>
      <c r="C2641" s="2" t="s">
        <v>6749</v>
      </c>
      <c r="D2641" s="21">
        <v>300</v>
      </c>
      <c r="E2641" s="4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7">
        <f t="shared" si="246"/>
        <v>164</v>
      </c>
      <c r="P2641" s="5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64" x14ac:dyDescent="0.2">
      <c r="A2642">
        <v>2640</v>
      </c>
      <c r="B2642" s="2" t="s">
        <v>2640</v>
      </c>
      <c r="C2642" s="2" t="s">
        <v>6750</v>
      </c>
      <c r="D2642" s="21">
        <v>3000</v>
      </c>
      <c r="E2642" s="4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7">
        <f t="shared" si="246"/>
        <v>105.66666666666666</v>
      </c>
      <c r="P2642" s="5">
        <f t="shared" si="247"/>
        <v>45</v>
      </c>
      <c r="Q2642" t="str">
        <f t="shared" si="248"/>
        <v>technology</v>
      </c>
      <c r="R2642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32" x14ac:dyDescent="0.2">
      <c r="A2643">
        <v>2641</v>
      </c>
      <c r="B2643" s="2" t="s">
        <v>2641</v>
      </c>
      <c r="C2643" s="2" t="s">
        <v>6751</v>
      </c>
      <c r="D2643" s="21">
        <v>1500</v>
      </c>
      <c r="E2643" s="4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7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64" x14ac:dyDescent="0.2">
      <c r="A2644">
        <v>2642</v>
      </c>
      <c r="B2644" s="2" t="s">
        <v>2642</v>
      </c>
      <c r="C2644" s="2" t="s">
        <v>6752</v>
      </c>
      <c r="D2644" s="21">
        <v>500000</v>
      </c>
      <c r="E2644" s="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7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48" x14ac:dyDescent="0.2">
      <c r="A2645">
        <v>2643</v>
      </c>
      <c r="B2645" s="2" t="s">
        <v>2643</v>
      </c>
      <c r="C2645" s="2" t="s">
        <v>6753</v>
      </c>
      <c r="D2645" s="21">
        <v>1000000</v>
      </c>
      <c r="E2645" s="4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7">
        <f t="shared" si="246"/>
        <v>33.559730999999999</v>
      </c>
      <c r="P2645" s="5">
        <f t="shared" si="247"/>
        <v>223</v>
      </c>
      <c r="Q2645" t="str">
        <f t="shared" si="248"/>
        <v>technology</v>
      </c>
      <c r="R2645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48" x14ac:dyDescent="0.2">
      <c r="A2646">
        <v>2644</v>
      </c>
      <c r="B2646" s="2" t="s">
        <v>2644</v>
      </c>
      <c r="C2646" s="2" t="s">
        <v>6754</v>
      </c>
      <c r="D2646" s="21">
        <v>100000</v>
      </c>
      <c r="E2646" s="4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7">
        <f t="shared" si="246"/>
        <v>2.0529999999999999</v>
      </c>
      <c r="P2646" s="5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48" x14ac:dyDescent="0.2">
      <c r="A2647">
        <v>2645</v>
      </c>
      <c r="B2647" s="2" t="s">
        <v>2645</v>
      </c>
      <c r="C2647" s="2" t="s">
        <v>6755</v>
      </c>
      <c r="D2647" s="21">
        <v>20000</v>
      </c>
      <c r="E2647" s="4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7">
        <f t="shared" si="246"/>
        <v>10.5</v>
      </c>
      <c r="P2647" s="5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48" x14ac:dyDescent="0.2">
      <c r="A2648">
        <v>2646</v>
      </c>
      <c r="B2648" s="2" t="s">
        <v>2646</v>
      </c>
      <c r="C2648" s="2" t="s">
        <v>6756</v>
      </c>
      <c r="D2648" s="21">
        <v>500000</v>
      </c>
      <c r="E2648" s="4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7">
        <f t="shared" si="246"/>
        <v>8.4172840000000004</v>
      </c>
      <c r="P2648" s="5">
        <f t="shared" si="247"/>
        <v>78</v>
      </c>
      <c r="Q2648" t="str">
        <f t="shared" si="248"/>
        <v>technology</v>
      </c>
      <c r="R2648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48" x14ac:dyDescent="0.2">
      <c r="A2649">
        <v>2647</v>
      </c>
      <c r="B2649" s="2" t="s">
        <v>2647</v>
      </c>
      <c r="C2649" s="2" t="s">
        <v>6757</v>
      </c>
      <c r="D2649" s="21">
        <v>2500</v>
      </c>
      <c r="E2649" s="4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7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48" x14ac:dyDescent="0.2">
      <c r="A2650">
        <v>2648</v>
      </c>
      <c r="B2650" s="2" t="s">
        <v>2648</v>
      </c>
      <c r="C2650" s="2" t="s">
        <v>6758</v>
      </c>
      <c r="D2650" s="21">
        <v>12000</v>
      </c>
      <c r="E2650" s="4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7">
        <f t="shared" si="246"/>
        <v>0.88333333333333341</v>
      </c>
      <c r="P2650" s="5">
        <f t="shared" si="247"/>
        <v>17</v>
      </c>
      <c r="Q2650" t="str">
        <f t="shared" si="248"/>
        <v>technology</v>
      </c>
      <c r="R2650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16" x14ac:dyDescent="0.2">
      <c r="A2651">
        <v>2649</v>
      </c>
      <c r="B2651" s="2" t="s">
        <v>2649</v>
      </c>
      <c r="C2651" s="2" t="s">
        <v>6759</v>
      </c>
      <c r="D2651" s="21">
        <v>125000</v>
      </c>
      <c r="E2651" s="4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7">
        <f t="shared" si="246"/>
        <v>9.920000000000001E-2</v>
      </c>
      <c r="P2651" s="5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48" x14ac:dyDescent="0.2">
      <c r="A2652">
        <v>2650</v>
      </c>
      <c r="B2652" s="2" t="s">
        <v>2650</v>
      </c>
      <c r="C2652" s="2" t="s">
        <v>6760</v>
      </c>
      <c r="D2652" s="21">
        <v>60000</v>
      </c>
      <c r="E2652" s="4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7">
        <f t="shared" si="246"/>
        <v>0.59666666666666668</v>
      </c>
      <c r="P2652" s="5">
        <f t="shared" si="247"/>
        <v>71</v>
      </c>
      <c r="Q2652" t="str">
        <f t="shared" si="248"/>
        <v>technology</v>
      </c>
      <c r="R2652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48" x14ac:dyDescent="0.2">
      <c r="A2653">
        <v>2651</v>
      </c>
      <c r="B2653" s="2" t="s">
        <v>2651</v>
      </c>
      <c r="C2653" s="2" t="s">
        <v>6761</v>
      </c>
      <c r="D2653" s="21">
        <v>280000</v>
      </c>
      <c r="E2653" s="4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7">
        <f t="shared" si="246"/>
        <v>1.8689285714285715</v>
      </c>
      <c r="P2653" s="5">
        <f t="shared" si="247"/>
        <v>307</v>
      </c>
      <c r="Q2653" t="str">
        <f t="shared" si="248"/>
        <v>technology</v>
      </c>
      <c r="R2653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48" x14ac:dyDescent="0.2">
      <c r="A2654">
        <v>2652</v>
      </c>
      <c r="B2654" s="2" t="s">
        <v>2652</v>
      </c>
      <c r="C2654" s="2" t="s">
        <v>6762</v>
      </c>
      <c r="D2654" s="21">
        <v>100000</v>
      </c>
      <c r="E2654" s="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7">
        <f t="shared" si="246"/>
        <v>0.88500000000000001</v>
      </c>
      <c r="P2654" s="5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48" x14ac:dyDescent="0.2">
      <c r="A2655">
        <v>2653</v>
      </c>
      <c r="B2655" s="2" t="s">
        <v>2653</v>
      </c>
      <c r="C2655" s="2" t="s">
        <v>6763</v>
      </c>
      <c r="D2655" s="21">
        <v>51000</v>
      </c>
      <c r="E2655" s="4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7">
        <f t="shared" si="246"/>
        <v>11.52156862745098</v>
      </c>
      <c r="P2655" s="5">
        <f t="shared" si="247"/>
        <v>83</v>
      </c>
      <c r="Q2655" t="str">
        <f t="shared" si="248"/>
        <v>technology</v>
      </c>
      <c r="R2655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48" x14ac:dyDescent="0.2">
      <c r="A2656">
        <v>2654</v>
      </c>
      <c r="B2656" s="2" t="s">
        <v>2654</v>
      </c>
      <c r="C2656" s="2" t="s">
        <v>6764</v>
      </c>
      <c r="D2656" s="21">
        <v>100000</v>
      </c>
      <c r="E2656" s="4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7">
        <f t="shared" si="246"/>
        <v>5.1000000000000004E-2</v>
      </c>
      <c r="P2656" s="5">
        <f t="shared" si="247"/>
        <v>8</v>
      </c>
      <c r="Q2656" t="str">
        <f t="shared" si="248"/>
        <v>technology</v>
      </c>
      <c r="R2656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ht="16" x14ac:dyDescent="0.2">
      <c r="A2657">
        <v>2655</v>
      </c>
      <c r="B2657" s="2" t="s">
        <v>2655</v>
      </c>
      <c r="C2657" s="2" t="s">
        <v>6765</v>
      </c>
      <c r="D2657" s="21">
        <v>15000</v>
      </c>
      <c r="E2657" s="4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7">
        <f t="shared" si="246"/>
        <v>21.033333333333335</v>
      </c>
      <c r="P2657" s="5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32" x14ac:dyDescent="0.2">
      <c r="A2658">
        <v>2656</v>
      </c>
      <c r="B2658" s="2" t="s">
        <v>2656</v>
      </c>
      <c r="C2658" s="2" t="s">
        <v>6766</v>
      </c>
      <c r="D2658" s="21">
        <v>150000</v>
      </c>
      <c r="E2658" s="4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7">
        <f t="shared" si="246"/>
        <v>11.436666666666667</v>
      </c>
      <c r="P2658" s="5">
        <f t="shared" si="247"/>
        <v>112</v>
      </c>
      <c r="Q2658" t="str">
        <f t="shared" si="248"/>
        <v>technology</v>
      </c>
      <c r="R2658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48" x14ac:dyDescent="0.2">
      <c r="A2659">
        <v>2657</v>
      </c>
      <c r="B2659" s="2" t="s">
        <v>2657</v>
      </c>
      <c r="C2659" s="2" t="s">
        <v>6767</v>
      </c>
      <c r="D2659" s="21">
        <v>30000</v>
      </c>
      <c r="E2659" s="4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7">
        <f t="shared" si="246"/>
        <v>18.737933333333334</v>
      </c>
      <c r="P2659" s="5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48" x14ac:dyDescent="0.2">
      <c r="A2660">
        <v>2658</v>
      </c>
      <c r="B2660" s="2" t="s">
        <v>2658</v>
      </c>
      <c r="C2660" s="2" t="s">
        <v>6768</v>
      </c>
      <c r="D2660" s="21">
        <v>98000</v>
      </c>
      <c r="E2660" s="4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7">
        <f t="shared" si="246"/>
        <v>9.285714285714286E-2</v>
      </c>
      <c r="P2660" s="5">
        <f t="shared" si="247"/>
        <v>22</v>
      </c>
      <c r="Q2660" t="str">
        <f t="shared" si="248"/>
        <v>technology</v>
      </c>
      <c r="R2660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ht="16" x14ac:dyDescent="0.2">
      <c r="A2661">
        <v>2659</v>
      </c>
      <c r="B2661" s="2" t="s">
        <v>2659</v>
      </c>
      <c r="C2661" s="2" t="s">
        <v>6769</v>
      </c>
      <c r="D2661" s="21">
        <v>49000</v>
      </c>
      <c r="E2661" s="4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7">
        <f t="shared" si="246"/>
        <v>2.7204081632653061</v>
      </c>
      <c r="P2661" s="5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48" x14ac:dyDescent="0.2">
      <c r="A2662">
        <v>2660</v>
      </c>
      <c r="B2662" s="2" t="s">
        <v>2660</v>
      </c>
      <c r="C2662" s="2" t="s">
        <v>6770</v>
      </c>
      <c r="D2662" s="21">
        <v>20000</v>
      </c>
      <c r="E2662" s="4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7">
        <f t="shared" si="246"/>
        <v>9.5000000000000001E-2</v>
      </c>
      <c r="P2662" s="5">
        <f t="shared" si="247"/>
        <v>3</v>
      </c>
      <c r="Q2662" t="str">
        <f t="shared" si="248"/>
        <v>technology</v>
      </c>
      <c r="R2662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48" x14ac:dyDescent="0.2">
      <c r="A2663">
        <v>2661</v>
      </c>
      <c r="B2663" s="2" t="s">
        <v>2661</v>
      </c>
      <c r="C2663" s="2" t="s">
        <v>6771</v>
      </c>
      <c r="D2663" s="21">
        <v>5000</v>
      </c>
      <c r="E2663" s="4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7">
        <f t="shared" si="246"/>
        <v>102.89999999999999</v>
      </c>
      <c r="P2663" s="5">
        <f t="shared" si="247"/>
        <v>85</v>
      </c>
      <c r="Q2663" t="str">
        <f t="shared" si="248"/>
        <v>technology</v>
      </c>
      <c r="R2663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48" x14ac:dyDescent="0.2">
      <c r="A2664">
        <v>2662</v>
      </c>
      <c r="B2664" s="2" t="s">
        <v>2662</v>
      </c>
      <c r="C2664" s="2" t="s">
        <v>6772</v>
      </c>
      <c r="D2664" s="21">
        <v>20000</v>
      </c>
      <c r="E2664" s="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7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48" x14ac:dyDescent="0.2">
      <c r="A2665">
        <v>2663</v>
      </c>
      <c r="B2665" s="2" t="s">
        <v>2663</v>
      </c>
      <c r="C2665" s="2" t="s">
        <v>6773</v>
      </c>
      <c r="D2665" s="21">
        <v>20000</v>
      </c>
      <c r="E2665" s="4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7">
        <f t="shared" si="246"/>
        <v>104.59625</v>
      </c>
      <c r="P2665" s="5">
        <f t="shared" si="247"/>
        <v>373</v>
      </c>
      <c r="Q2665" t="str">
        <f t="shared" si="248"/>
        <v>technology</v>
      </c>
      <c r="R2665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48" x14ac:dyDescent="0.2">
      <c r="A2666">
        <v>2664</v>
      </c>
      <c r="B2666" s="2" t="s">
        <v>2664</v>
      </c>
      <c r="C2666" s="2" t="s">
        <v>6774</v>
      </c>
      <c r="D2666" s="21">
        <v>17500</v>
      </c>
      <c r="E2666" s="4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7">
        <f t="shared" si="246"/>
        <v>103.42857142857143</v>
      </c>
      <c r="P2666" s="5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48" x14ac:dyDescent="0.2">
      <c r="A2667">
        <v>2665</v>
      </c>
      <c r="B2667" s="2" t="s">
        <v>2665</v>
      </c>
      <c r="C2667" s="2" t="s">
        <v>6775</v>
      </c>
      <c r="D2667" s="21">
        <v>3500</v>
      </c>
      <c r="E2667" s="4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7">
        <f t="shared" si="246"/>
        <v>123.14285714285715</v>
      </c>
      <c r="P2667" s="5">
        <f t="shared" si="247"/>
        <v>93</v>
      </c>
      <c r="Q2667" t="str">
        <f t="shared" si="248"/>
        <v>technology</v>
      </c>
      <c r="R2667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48" x14ac:dyDescent="0.2">
      <c r="A2668">
        <v>2666</v>
      </c>
      <c r="B2668" s="2" t="s">
        <v>2666</v>
      </c>
      <c r="C2668" s="2" t="s">
        <v>6776</v>
      </c>
      <c r="D2668" s="21">
        <v>10000</v>
      </c>
      <c r="E2668" s="4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7">
        <f t="shared" si="246"/>
        <v>159.29509999999999</v>
      </c>
      <c r="P2668" s="5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48" x14ac:dyDescent="0.2">
      <c r="A2669">
        <v>2667</v>
      </c>
      <c r="B2669" s="2" t="s">
        <v>2667</v>
      </c>
      <c r="C2669" s="2" t="s">
        <v>6777</v>
      </c>
      <c r="D2669" s="21">
        <v>1500</v>
      </c>
      <c r="E2669" s="4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7">
        <f t="shared" si="246"/>
        <v>110.66666666666667</v>
      </c>
      <c r="P2669" s="5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32" x14ac:dyDescent="0.2">
      <c r="A2670">
        <v>2668</v>
      </c>
      <c r="B2670" s="2" t="s">
        <v>2668</v>
      </c>
      <c r="C2670" s="2" t="s">
        <v>6778</v>
      </c>
      <c r="D2670" s="21">
        <v>1000</v>
      </c>
      <c r="E2670" s="4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7">
        <f t="shared" si="246"/>
        <v>170.70000000000002</v>
      </c>
      <c r="P2670" s="5">
        <f t="shared" si="247"/>
        <v>60</v>
      </c>
      <c r="Q2670" t="str">
        <f t="shared" si="248"/>
        <v>technology</v>
      </c>
      <c r="R2670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48" x14ac:dyDescent="0.2">
      <c r="A2671">
        <v>2669</v>
      </c>
      <c r="B2671" s="2" t="s">
        <v>2669</v>
      </c>
      <c r="C2671" s="2" t="s">
        <v>6779</v>
      </c>
      <c r="D2671" s="21">
        <v>800</v>
      </c>
      <c r="E2671" s="4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7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48" x14ac:dyDescent="0.2">
      <c r="A2672">
        <v>2670</v>
      </c>
      <c r="B2672" s="2" t="s">
        <v>2670</v>
      </c>
      <c r="C2672" s="2" t="s">
        <v>6780</v>
      </c>
      <c r="D2672" s="21">
        <v>38888</v>
      </c>
      <c r="E2672" s="4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7">
        <f t="shared" si="246"/>
        <v>6.4158609339642041</v>
      </c>
      <c r="P2672" s="5">
        <f t="shared" si="247"/>
        <v>41</v>
      </c>
      <c r="Q2672" t="str">
        <f t="shared" si="248"/>
        <v>technology</v>
      </c>
      <c r="R2672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48" x14ac:dyDescent="0.2">
      <c r="A2673">
        <v>2671</v>
      </c>
      <c r="B2673" s="2" t="s">
        <v>2671</v>
      </c>
      <c r="C2673" s="2" t="s">
        <v>6781</v>
      </c>
      <c r="D2673" s="21">
        <v>25000</v>
      </c>
      <c r="E2673" s="4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7">
        <f t="shared" si="246"/>
        <v>11.343999999999999</v>
      </c>
      <c r="P2673" s="5">
        <f t="shared" si="247"/>
        <v>33</v>
      </c>
      <c r="Q2673" t="str">
        <f t="shared" si="248"/>
        <v>technology</v>
      </c>
      <c r="R2673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48" x14ac:dyDescent="0.2">
      <c r="A2674">
        <v>2672</v>
      </c>
      <c r="B2674" s="2" t="s">
        <v>2672</v>
      </c>
      <c r="C2674" s="2" t="s">
        <v>6782</v>
      </c>
      <c r="D2674" s="21">
        <v>10000</v>
      </c>
      <c r="E2674" s="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7">
        <f t="shared" si="246"/>
        <v>33.19</v>
      </c>
      <c r="P2674" s="5">
        <f t="shared" si="247"/>
        <v>70</v>
      </c>
      <c r="Q2674" t="str">
        <f t="shared" si="248"/>
        <v>technology</v>
      </c>
      <c r="R2674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48" x14ac:dyDescent="0.2">
      <c r="A2675">
        <v>2673</v>
      </c>
      <c r="B2675" s="2" t="s">
        <v>2673</v>
      </c>
      <c r="C2675" s="2" t="s">
        <v>6783</v>
      </c>
      <c r="D2675" s="21">
        <v>40000</v>
      </c>
      <c r="E2675" s="4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7">
        <f t="shared" si="246"/>
        <v>27.58</v>
      </c>
      <c r="P2675" s="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64" x14ac:dyDescent="0.2">
      <c r="A2676">
        <v>2674</v>
      </c>
      <c r="B2676" s="2" t="s">
        <v>2674</v>
      </c>
      <c r="C2676" s="2" t="s">
        <v>6784</v>
      </c>
      <c r="D2676" s="21">
        <v>35000</v>
      </c>
      <c r="E2676" s="4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7">
        <f t="shared" si="246"/>
        <v>62.839999999999996</v>
      </c>
      <c r="P2676" s="5">
        <f t="shared" si="247"/>
        <v>128</v>
      </c>
      <c r="Q2676" t="str">
        <f t="shared" si="248"/>
        <v>technology</v>
      </c>
      <c r="R2676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48" x14ac:dyDescent="0.2">
      <c r="A2677">
        <v>2675</v>
      </c>
      <c r="B2677" s="2" t="s">
        <v>2675</v>
      </c>
      <c r="C2677" s="2" t="s">
        <v>6785</v>
      </c>
      <c r="D2677" s="21">
        <v>25000</v>
      </c>
      <c r="E2677" s="4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7">
        <f t="shared" si="246"/>
        <v>7.5880000000000001</v>
      </c>
      <c r="P2677" s="5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48" x14ac:dyDescent="0.2">
      <c r="A2678">
        <v>2676</v>
      </c>
      <c r="B2678" s="2" t="s">
        <v>2676</v>
      </c>
      <c r="C2678" s="2" t="s">
        <v>6786</v>
      </c>
      <c r="D2678" s="21">
        <v>2100</v>
      </c>
      <c r="E2678" s="4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7">
        <f t="shared" si="246"/>
        <v>50.38095238095238</v>
      </c>
      <c r="P2678" s="5">
        <f t="shared" si="247"/>
        <v>117</v>
      </c>
      <c r="Q2678" t="str">
        <f t="shared" si="248"/>
        <v>technology</v>
      </c>
      <c r="R2678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48" x14ac:dyDescent="0.2">
      <c r="A2679">
        <v>2677</v>
      </c>
      <c r="B2679" s="2" t="s">
        <v>2677</v>
      </c>
      <c r="C2679" s="2" t="s">
        <v>6787</v>
      </c>
      <c r="D2679" s="21">
        <v>19500</v>
      </c>
      <c r="E2679" s="4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7">
        <f t="shared" si="246"/>
        <v>17.512820512820511</v>
      </c>
      <c r="P2679" s="5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48" x14ac:dyDescent="0.2">
      <c r="A2680">
        <v>2678</v>
      </c>
      <c r="B2680" s="2" t="s">
        <v>2678</v>
      </c>
      <c r="C2680" s="2" t="s">
        <v>6788</v>
      </c>
      <c r="D2680" s="21">
        <v>8000000</v>
      </c>
      <c r="E2680" s="4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7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48" x14ac:dyDescent="0.2">
      <c r="A2681">
        <v>2679</v>
      </c>
      <c r="B2681" s="2" t="s">
        <v>2679</v>
      </c>
      <c r="C2681" s="2" t="s">
        <v>6789</v>
      </c>
      <c r="D2681" s="21">
        <v>40000</v>
      </c>
      <c r="E2681" s="4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7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ht="16" x14ac:dyDescent="0.2">
      <c r="A2682">
        <v>2680</v>
      </c>
      <c r="B2682" s="2" t="s">
        <v>2680</v>
      </c>
      <c r="C2682" s="2" t="s">
        <v>6790</v>
      </c>
      <c r="D2682" s="21">
        <v>32000</v>
      </c>
      <c r="E2682" s="4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7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48" x14ac:dyDescent="0.2">
      <c r="A2683">
        <v>2681</v>
      </c>
      <c r="B2683" s="2" t="s">
        <v>2681</v>
      </c>
      <c r="C2683" s="2" t="s">
        <v>6791</v>
      </c>
      <c r="D2683" s="21">
        <v>8000</v>
      </c>
      <c r="E2683" s="4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7">
        <f t="shared" si="246"/>
        <v>0.6875</v>
      </c>
      <c r="P2683" s="5">
        <f t="shared" si="247"/>
        <v>27</v>
      </c>
      <c r="Q2683" t="str">
        <f t="shared" si="248"/>
        <v>food</v>
      </c>
      <c r="R2683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48" x14ac:dyDescent="0.2">
      <c r="A2684">
        <v>2682</v>
      </c>
      <c r="B2684" s="2" t="s">
        <v>2682</v>
      </c>
      <c r="C2684" s="2" t="s">
        <v>6792</v>
      </c>
      <c r="D2684" s="21">
        <v>6000</v>
      </c>
      <c r="E2684" s="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7">
        <f t="shared" si="246"/>
        <v>28.299999999999997</v>
      </c>
      <c r="P2684" s="5">
        <f t="shared" si="247"/>
        <v>84</v>
      </c>
      <c r="Q2684" t="str">
        <f t="shared" si="248"/>
        <v>food</v>
      </c>
      <c r="R2684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48" x14ac:dyDescent="0.2">
      <c r="A2685">
        <v>2683</v>
      </c>
      <c r="B2685" s="2" t="s">
        <v>2683</v>
      </c>
      <c r="C2685" s="2" t="s">
        <v>6793</v>
      </c>
      <c r="D2685" s="21">
        <v>15000</v>
      </c>
      <c r="E2685" s="4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7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48" x14ac:dyDescent="0.2">
      <c r="A2686">
        <v>2684</v>
      </c>
      <c r="B2686" s="2" t="s">
        <v>2684</v>
      </c>
      <c r="C2686" s="2" t="s">
        <v>6794</v>
      </c>
      <c r="D2686" s="21">
        <v>70000</v>
      </c>
      <c r="E2686" s="4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7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48" x14ac:dyDescent="0.2">
      <c r="A2687">
        <v>2685</v>
      </c>
      <c r="B2687" s="2" t="s">
        <v>2685</v>
      </c>
      <c r="C2687" s="2" t="s">
        <v>6795</v>
      </c>
      <c r="D2687" s="21">
        <v>50000</v>
      </c>
      <c r="E2687" s="4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7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48" x14ac:dyDescent="0.2">
      <c r="A2688">
        <v>2686</v>
      </c>
      <c r="B2688" s="2" t="s">
        <v>2686</v>
      </c>
      <c r="C2688" s="2" t="s">
        <v>6796</v>
      </c>
      <c r="D2688" s="21">
        <v>30000</v>
      </c>
      <c r="E2688" s="4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7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48" x14ac:dyDescent="0.2">
      <c r="A2689">
        <v>2687</v>
      </c>
      <c r="B2689" s="2" t="s">
        <v>2687</v>
      </c>
      <c r="C2689" s="2" t="s">
        <v>6797</v>
      </c>
      <c r="D2689" s="21">
        <v>15000</v>
      </c>
      <c r="E2689" s="4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7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32" x14ac:dyDescent="0.2">
      <c r="A2690">
        <v>2688</v>
      </c>
      <c r="B2690" s="2" t="s">
        <v>2688</v>
      </c>
      <c r="C2690" s="2" t="s">
        <v>6798</v>
      </c>
      <c r="D2690" s="21">
        <v>50000</v>
      </c>
      <c r="E2690" s="4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7">
        <f t="shared" si="246"/>
        <v>0.14799999999999999</v>
      </c>
      <c r="P2690" s="5">
        <f t="shared" si="247"/>
        <v>5</v>
      </c>
      <c r="Q2690" t="str">
        <f t="shared" si="248"/>
        <v>food</v>
      </c>
      <c r="R2690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48" x14ac:dyDescent="0.2">
      <c r="A2691">
        <v>2689</v>
      </c>
      <c r="B2691" s="2" t="s">
        <v>2689</v>
      </c>
      <c r="C2691" s="2" t="s">
        <v>6799</v>
      </c>
      <c r="D2691" s="21">
        <v>35000</v>
      </c>
      <c r="E2691" s="4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7">
        <f t="shared" ref="O2691:O2754" si="252">(E2691/D2691)*100</f>
        <v>2.8571428571428571E-3</v>
      </c>
      <c r="P2691" s="5">
        <f t="shared" ref="P2691:P2754" si="253">IF(E2691, QUOTIENT(E2691,L2691),0)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RIGHT(N2691,LEN(N2691)-FIND("/",N2691,1))</f>
        <v>food trucks</v>
      </c>
      <c r="S2691" s="15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2" t="s">
        <v>2690</v>
      </c>
      <c r="C2692" s="2" t="s">
        <v>6800</v>
      </c>
      <c r="D2692" s="21">
        <v>80000</v>
      </c>
      <c r="E2692" s="4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7">
        <f t="shared" si="252"/>
        <v>10.7325</v>
      </c>
      <c r="P2692" s="5">
        <f t="shared" si="253"/>
        <v>72</v>
      </c>
      <c r="Q2692" t="str">
        <f t="shared" si="254"/>
        <v>food</v>
      </c>
      <c r="R2692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32" x14ac:dyDescent="0.2">
      <c r="A2693">
        <v>2691</v>
      </c>
      <c r="B2693" s="2" t="s">
        <v>2691</v>
      </c>
      <c r="C2693" s="2" t="s">
        <v>6801</v>
      </c>
      <c r="D2693" s="21">
        <v>65000</v>
      </c>
      <c r="E2693" s="4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7">
        <f t="shared" si="252"/>
        <v>5.3846153846153842E-2</v>
      </c>
      <c r="P2693" s="5">
        <f t="shared" si="253"/>
        <v>17</v>
      </c>
      <c r="Q2693" t="str">
        <f t="shared" si="254"/>
        <v>food</v>
      </c>
      <c r="R2693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8" x14ac:dyDescent="0.2">
      <c r="A2694">
        <v>2692</v>
      </c>
      <c r="B2694" s="2" t="s">
        <v>2692</v>
      </c>
      <c r="C2694" s="2" t="s">
        <v>6802</v>
      </c>
      <c r="D2694" s="21">
        <v>3500</v>
      </c>
      <c r="E2694" s="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7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48" x14ac:dyDescent="0.2">
      <c r="A2695">
        <v>2693</v>
      </c>
      <c r="B2695" s="2" t="s">
        <v>2693</v>
      </c>
      <c r="C2695" s="2" t="s">
        <v>6803</v>
      </c>
      <c r="D2695" s="21">
        <v>5000</v>
      </c>
      <c r="E2695" s="4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7">
        <f t="shared" si="252"/>
        <v>0.8</v>
      </c>
      <c r="P2695" s="5">
        <f t="shared" si="253"/>
        <v>13</v>
      </c>
      <c r="Q2695" t="str">
        <f t="shared" si="254"/>
        <v>food</v>
      </c>
      <c r="R2695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48" x14ac:dyDescent="0.2">
      <c r="A2696">
        <v>2694</v>
      </c>
      <c r="B2696" s="2" t="s">
        <v>2694</v>
      </c>
      <c r="C2696" s="2" t="s">
        <v>6804</v>
      </c>
      <c r="D2696" s="21">
        <v>30000</v>
      </c>
      <c r="E2696" s="4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7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32" x14ac:dyDescent="0.2">
      <c r="A2697">
        <v>2695</v>
      </c>
      <c r="B2697" s="2" t="s">
        <v>2695</v>
      </c>
      <c r="C2697" s="2" t="s">
        <v>6805</v>
      </c>
      <c r="D2697" s="21">
        <v>15000</v>
      </c>
      <c r="E2697" s="4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7">
        <f t="shared" si="252"/>
        <v>0.47333333333333333</v>
      </c>
      <c r="P2697" s="5">
        <f t="shared" si="253"/>
        <v>23</v>
      </c>
      <c r="Q2697" t="str">
        <f t="shared" si="254"/>
        <v>food</v>
      </c>
      <c r="R2697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48" x14ac:dyDescent="0.2">
      <c r="A2698">
        <v>2696</v>
      </c>
      <c r="B2698" s="2" t="s">
        <v>2696</v>
      </c>
      <c r="C2698" s="2" t="s">
        <v>6806</v>
      </c>
      <c r="D2698" s="21">
        <v>60000</v>
      </c>
      <c r="E2698" s="4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7">
        <f t="shared" si="252"/>
        <v>5.65</v>
      </c>
      <c r="P2698" s="5">
        <f t="shared" si="253"/>
        <v>89</v>
      </c>
      <c r="Q2698" t="str">
        <f t="shared" si="254"/>
        <v>food</v>
      </c>
      <c r="R2698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48" x14ac:dyDescent="0.2">
      <c r="A2699">
        <v>2697</v>
      </c>
      <c r="B2699" s="2" t="s">
        <v>2697</v>
      </c>
      <c r="C2699" s="2" t="s">
        <v>6807</v>
      </c>
      <c r="D2699" s="21">
        <v>23000</v>
      </c>
      <c r="E2699" s="4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7">
        <f t="shared" si="252"/>
        <v>26.35217391304348</v>
      </c>
      <c r="P2699" s="5">
        <f t="shared" si="253"/>
        <v>116</v>
      </c>
      <c r="Q2699" t="str">
        <f t="shared" si="254"/>
        <v>food</v>
      </c>
      <c r="R2699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48" x14ac:dyDescent="0.2">
      <c r="A2700">
        <v>2698</v>
      </c>
      <c r="B2700" s="2" t="s">
        <v>2698</v>
      </c>
      <c r="C2700" s="2" t="s">
        <v>6808</v>
      </c>
      <c r="D2700" s="21">
        <v>8000</v>
      </c>
      <c r="E2700" s="4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7">
        <f t="shared" si="252"/>
        <v>0.325125</v>
      </c>
      <c r="P2700" s="5">
        <f t="shared" si="253"/>
        <v>13</v>
      </c>
      <c r="Q2700" t="str">
        <f t="shared" si="254"/>
        <v>food</v>
      </c>
      <c r="R2700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48" x14ac:dyDescent="0.2">
      <c r="A2701">
        <v>2699</v>
      </c>
      <c r="B2701" s="2" t="s">
        <v>2699</v>
      </c>
      <c r="C2701" s="2" t="s">
        <v>6809</v>
      </c>
      <c r="D2701" s="21">
        <v>2</v>
      </c>
      <c r="E2701" s="4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7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48" x14ac:dyDescent="0.2">
      <c r="A2702">
        <v>2700</v>
      </c>
      <c r="B2702" s="2" t="s">
        <v>2700</v>
      </c>
      <c r="C2702" s="2" t="s">
        <v>6810</v>
      </c>
      <c r="D2702" s="21">
        <v>9999</v>
      </c>
      <c r="E2702" s="4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7">
        <f t="shared" si="252"/>
        <v>0.7000700070007001</v>
      </c>
      <c r="P2702" s="5">
        <f t="shared" si="253"/>
        <v>17</v>
      </c>
      <c r="Q2702" t="str">
        <f t="shared" si="254"/>
        <v>food</v>
      </c>
      <c r="R2702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48" x14ac:dyDescent="0.2">
      <c r="A2703">
        <v>2701</v>
      </c>
      <c r="B2703" s="2" t="s">
        <v>2701</v>
      </c>
      <c r="C2703" s="2" t="s">
        <v>6811</v>
      </c>
      <c r="D2703" s="21">
        <v>3400</v>
      </c>
      <c r="E2703" s="4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7">
        <f t="shared" si="252"/>
        <v>46.176470588235297</v>
      </c>
      <c r="P2703" s="5">
        <f t="shared" si="253"/>
        <v>34</v>
      </c>
      <c r="Q2703" t="str">
        <f t="shared" si="254"/>
        <v>theater</v>
      </c>
      <c r="R2703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48" x14ac:dyDescent="0.2">
      <c r="A2704">
        <v>2702</v>
      </c>
      <c r="B2704" s="2" t="s">
        <v>2702</v>
      </c>
      <c r="C2704" s="2" t="s">
        <v>6812</v>
      </c>
      <c r="D2704" s="21">
        <v>10000</v>
      </c>
      <c r="E2704" s="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7">
        <f t="shared" si="252"/>
        <v>34.410000000000004</v>
      </c>
      <c r="P2704" s="5">
        <f t="shared" si="253"/>
        <v>132</v>
      </c>
      <c r="Q2704" t="str">
        <f t="shared" si="254"/>
        <v>theater</v>
      </c>
      <c r="R2704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32" x14ac:dyDescent="0.2">
      <c r="A2705">
        <v>2703</v>
      </c>
      <c r="B2705" s="2" t="s">
        <v>2703</v>
      </c>
      <c r="C2705" s="2" t="s">
        <v>6813</v>
      </c>
      <c r="D2705" s="21">
        <v>40000</v>
      </c>
      <c r="E2705" s="4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7">
        <f t="shared" si="252"/>
        <v>103.75000000000001</v>
      </c>
      <c r="P2705" s="5">
        <f t="shared" si="253"/>
        <v>922</v>
      </c>
      <c r="Q2705" t="str">
        <f t="shared" si="254"/>
        <v>theater</v>
      </c>
      <c r="R2705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48" x14ac:dyDescent="0.2">
      <c r="A2706">
        <v>2704</v>
      </c>
      <c r="B2706" s="2" t="s">
        <v>2704</v>
      </c>
      <c r="C2706" s="2" t="s">
        <v>6814</v>
      </c>
      <c r="D2706" s="21">
        <v>19000</v>
      </c>
      <c r="E2706" s="4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7">
        <f t="shared" si="252"/>
        <v>6.0263157894736841</v>
      </c>
      <c r="P2706" s="5">
        <f t="shared" si="253"/>
        <v>163</v>
      </c>
      <c r="Q2706" t="str">
        <f t="shared" si="254"/>
        <v>theater</v>
      </c>
      <c r="R2706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32" x14ac:dyDescent="0.2">
      <c r="A2707">
        <v>2705</v>
      </c>
      <c r="B2707" s="2" t="s">
        <v>2705</v>
      </c>
      <c r="C2707" s="2" t="s">
        <v>6815</v>
      </c>
      <c r="D2707" s="21">
        <v>16500</v>
      </c>
      <c r="E2707" s="4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7">
        <f t="shared" si="252"/>
        <v>10.539393939393939</v>
      </c>
      <c r="P2707" s="5">
        <f t="shared" si="253"/>
        <v>217</v>
      </c>
      <c r="Q2707" t="str">
        <f t="shared" si="254"/>
        <v>theater</v>
      </c>
      <c r="R2707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48" x14ac:dyDescent="0.2">
      <c r="A2708">
        <v>2706</v>
      </c>
      <c r="B2708" s="2" t="s">
        <v>2706</v>
      </c>
      <c r="C2708" s="2" t="s">
        <v>6816</v>
      </c>
      <c r="D2708" s="21">
        <v>35000</v>
      </c>
      <c r="E2708" s="4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7">
        <f t="shared" si="252"/>
        <v>112.29714285714284</v>
      </c>
      <c r="P2708" s="5">
        <f t="shared" si="253"/>
        <v>149</v>
      </c>
      <c r="Q2708" t="str">
        <f t="shared" si="254"/>
        <v>theater</v>
      </c>
      <c r="R2708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48" x14ac:dyDescent="0.2">
      <c r="A2709">
        <v>2707</v>
      </c>
      <c r="B2709" s="2" t="s">
        <v>2707</v>
      </c>
      <c r="C2709" s="2" t="s">
        <v>6817</v>
      </c>
      <c r="D2709" s="21">
        <v>8000</v>
      </c>
      <c r="E2709" s="4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7">
        <f t="shared" si="252"/>
        <v>350.84462500000001</v>
      </c>
      <c r="P2709" s="5">
        <f t="shared" si="253"/>
        <v>71</v>
      </c>
      <c r="Q2709" t="str">
        <f t="shared" si="254"/>
        <v>theater</v>
      </c>
      <c r="R2709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48" x14ac:dyDescent="0.2">
      <c r="A2710">
        <v>2708</v>
      </c>
      <c r="B2710" s="2" t="s">
        <v>2708</v>
      </c>
      <c r="C2710" s="2" t="s">
        <v>6818</v>
      </c>
      <c r="D2710" s="21">
        <v>20000</v>
      </c>
      <c r="E2710" s="4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7">
        <f t="shared" si="252"/>
        <v>233.21535</v>
      </c>
      <c r="P2710" s="5">
        <f t="shared" si="253"/>
        <v>44</v>
      </c>
      <c r="Q2710" t="str">
        <f t="shared" si="254"/>
        <v>theater</v>
      </c>
      <c r="R2710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48" x14ac:dyDescent="0.2">
      <c r="A2711">
        <v>2709</v>
      </c>
      <c r="B2711" s="2" t="s">
        <v>2709</v>
      </c>
      <c r="C2711" s="2" t="s">
        <v>6819</v>
      </c>
      <c r="D2711" s="21">
        <v>50000</v>
      </c>
      <c r="E2711" s="4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7">
        <f t="shared" si="252"/>
        <v>101.60599999999999</v>
      </c>
      <c r="P2711" s="5">
        <f t="shared" si="253"/>
        <v>164</v>
      </c>
      <c r="Q2711" t="str">
        <f t="shared" si="254"/>
        <v>theater</v>
      </c>
      <c r="R2711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32" x14ac:dyDescent="0.2">
      <c r="A2712">
        <v>2710</v>
      </c>
      <c r="B2712" s="2" t="s">
        <v>2710</v>
      </c>
      <c r="C2712" s="2" t="s">
        <v>6820</v>
      </c>
      <c r="D2712" s="21">
        <v>60000</v>
      </c>
      <c r="E2712" s="4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7">
        <f t="shared" si="252"/>
        <v>153.90035000000003</v>
      </c>
      <c r="P2712" s="5">
        <f t="shared" si="253"/>
        <v>84</v>
      </c>
      <c r="Q2712" t="str">
        <f t="shared" si="254"/>
        <v>theater</v>
      </c>
      <c r="R2712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48" x14ac:dyDescent="0.2">
      <c r="A2713">
        <v>2711</v>
      </c>
      <c r="B2713" s="2" t="s">
        <v>2711</v>
      </c>
      <c r="C2713" s="2" t="s">
        <v>6821</v>
      </c>
      <c r="D2713" s="21">
        <v>3910</v>
      </c>
      <c r="E2713" s="4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7">
        <f t="shared" si="252"/>
        <v>100.7161125319693</v>
      </c>
      <c r="P2713" s="5">
        <f t="shared" si="253"/>
        <v>53</v>
      </c>
      <c r="Q2713" t="str">
        <f t="shared" si="254"/>
        <v>theater</v>
      </c>
      <c r="R2713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48" x14ac:dyDescent="0.2">
      <c r="A2714">
        <v>2712</v>
      </c>
      <c r="B2714" s="2" t="s">
        <v>2712</v>
      </c>
      <c r="C2714" s="2" t="s">
        <v>6822</v>
      </c>
      <c r="D2714" s="21">
        <v>5500</v>
      </c>
      <c r="E2714" s="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7">
        <f t="shared" si="252"/>
        <v>131.38181818181818</v>
      </c>
      <c r="P2714" s="5">
        <f t="shared" si="253"/>
        <v>50</v>
      </c>
      <c r="Q2714" t="str">
        <f t="shared" si="254"/>
        <v>theater</v>
      </c>
      <c r="R2714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48" x14ac:dyDescent="0.2">
      <c r="A2715">
        <v>2713</v>
      </c>
      <c r="B2715" s="2" t="s">
        <v>2713</v>
      </c>
      <c r="C2715" s="2" t="s">
        <v>6823</v>
      </c>
      <c r="D2715" s="21">
        <v>150000</v>
      </c>
      <c r="E2715" s="4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7">
        <f t="shared" si="252"/>
        <v>102.24133333333334</v>
      </c>
      <c r="P2715" s="5">
        <f t="shared" si="253"/>
        <v>108</v>
      </c>
      <c r="Q2715" t="str">
        <f t="shared" si="254"/>
        <v>theater</v>
      </c>
      <c r="R2715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32" x14ac:dyDescent="0.2">
      <c r="A2716">
        <v>2714</v>
      </c>
      <c r="B2716" s="2" t="s">
        <v>2714</v>
      </c>
      <c r="C2716" s="2" t="s">
        <v>6824</v>
      </c>
      <c r="D2716" s="21">
        <v>25000</v>
      </c>
      <c r="E2716" s="4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7">
        <f t="shared" si="252"/>
        <v>116.35599999999999</v>
      </c>
      <c r="P2716" s="5">
        <f t="shared" si="253"/>
        <v>95</v>
      </c>
      <c r="Q2716" t="str">
        <f t="shared" si="254"/>
        <v>theater</v>
      </c>
      <c r="R2716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48" x14ac:dyDescent="0.2">
      <c r="A2717">
        <v>2715</v>
      </c>
      <c r="B2717" s="2" t="s">
        <v>2715</v>
      </c>
      <c r="C2717" s="2" t="s">
        <v>6825</v>
      </c>
      <c r="D2717" s="21">
        <v>12000</v>
      </c>
      <c r="E2717" s="4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7">
        <f t="shared" si="252"/>
        <v>264.62241666666665</v>
      </c>
      <c r="P2717" s="5">
        <f t="shared" si="253"/>
        <v>57</v>
      </c>
      <c r="Q2717" t="str">
        <f t="shared" si="254"/>
        <v>theater</v>
      </c>
      <c r="R2717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64" x14ac:dyDescent="0.2">
      <c r="A2718">
        <v>2716</v>
      </c>
      <c r="B2718" s="2" t="s">
        <v>2716</v>
      </c>
      <c r="C2718" s="2" t="s">
        <v>6826</v>
      </c>
      <c r="D2718" s="21">
        <v>10000</v>
      </c>
      <c r="E2718" s="4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7">
        <f t="shared" si="252"/>
        <v>119.98010000000001</v>
      </c>
      <c r="P2718" s="5">
        <f t="shared" si="253"/>
        <v>64</v>
      </c>
      <c r="Q2718" t="str">
        <f t="shared" si="254"/>
        <v>theater</v>
      </c>
      <c r="R2718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48" x14ac:dyDescent="0.2">
      <c r="A2719">
        <v>2717</v>
      </c>
      <c r="B2719" s="2" t="s">
        <v>2717</v>
      </c>
      <c r="C2719" s="2" t="s">
        <v>6827</v>
      </c>
      <c r="D2719" s="21">
        <v>25000</v>
      </c>
      <c r="E2719" s="4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7">
        <f t="shared" si="252"/>
        <v>120.10400000000001</v>
      </c>
      <c r="P2719" s="5">
        <f t="shared" si="253"/>
        <v>92</v>
      </c>
      <c r="Q2719" t="str">
        <f t="shared" si="254"/>
        <v>theater</v>
      </c>
      <c r="R2719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48" x14ac:dyDescent="0.2">
      <c r="A2720">
        <v>2718</v>
      </c>
      <c r="B2720" s="2" t="s">
        <v>2718</v>
      </c>
      <c r="C2720" s="2" t="s">
        <v>6828</v>
      </c>
      <c r="D2720" s="21">
        <v>18000</v>
      </c>
      <c r="E2720" s="4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7">
        <f t="shared" si="252"/>
        <v>103.58333333333334</v>
      </c>
      <c r="P2720" s="5">
        <f t="shared" si="253"/>
        <v>125</v>
      </c>
      <c r="Q2720" t="str">
        <f t="shared" si="254"/>
        <v>theater</v>
      </c>
      <c r="R2720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48" x14ac:dyDescent="0.2">
      <c r="A2721">
        <v>2719</v>
      </c>
      <c r="B2721" s="2" t="s">
        <v>2719</v>
      </c>
      <c r="C2721" s="2" t="s">
        <v>6829</v>
      </c>
      <c r="D2721" s="21">
        <v>6000</v>
      </c>
      <c r="E2721" s="4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7">
        <f t="shared" si="252"/>
        <v>108.83333333333334</v>
      </c>
      <c r="P2721" s="5">
        <f t="shared" si="253"/>
        <v>94</v>
      </c>
      <c r="Q2721" t="str">
        <f t="shared" si="254"/>
        <v>theater</v>
      </c>
      <c r="R2721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48" x14ac:dyDescent="0.2">
      <c r="A2722">
        <v>2720</v>
      </c>
      <c r="B2722" s="2" t="s">
        <v>2720</v>
      </c>
      <c r="C2722" s="2" t="s">
        <v>6830</v>
      </c>
      <c r="D2722" s="21">
        <v>25000</v>
      </c>
      <c r="E2722" s="4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7">
        <f t="shared" si="252"/>
        <v>118.12400000000001</v>
      </c>
      <c r="P2722" s="5">
        <f t="shared" si="253"/>
        <v>170</v>
      </c>
      <c r="Q2722" t="str">
        <f t="shared" si="254"/>
        <v>theater</v>
      </c>
      <c r="R2722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48" x14ac:dyDescent="0.2">
      <c r="A2723">
        <v>2721</v>
      </c>
      <c r="B2723" s="2" t="s">
        <v>2721</v>
      </c>
      <c r="C2723" s="2" t="s">
        <v>6831</v>
      </c>
      <c r="D2723" s="21">
        <v>750</v>
      </c>
      <c r="E2723" s="4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7">
        <f t="shared" si="252"/>
        <v>1462</v>
      </c>
      <c r="P2723" s="5">
        <f t="shared" si="253"/>
        <v>40</v>
      </c>
      <c r="Q2723" t="str">
        <f t="shared" si="254"/>
        <v>technology</v>
      </c>
      <c r="R2723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48" x14ac:dyDescent="0.2">
      <c r="A2724">
        <v>2722</v>
      </c>
      <c r="B2724" s="2" t="s">
        <v>2722</v>
      </c>
      <c r="C2724" s="2" t="s">
        <v>6832</v>
      </c>
      <c r="D2724" s="21">
        <v>5000</v>
      </c>
      <c r="E2724" s="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7">
        <f t="shared" si="252"/>
        <v>252.54</v>
      </c>
      <c r="P2724" s="5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48" x14ac:dyDescent="0.2">
      <c r="A2725">
        <v>2723</v>
      </c>
      <c r="B2725" s="2" t="s">
        <v>2723</v>
      </c>
      <c r="C2725" s="2" t="s">
        <v>6833</v>
      </c>
      <c r="D2725" s="21">
        <v>12000</v>
      </c>
      <c r="E2725" s="4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7">
        <f t="shared" si="252"/>
        <v>140.05000000000001</v>
      </c>
      <c r="P2725" s="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48" x14ac:dyDescent="0.2">
      <c r="A2726">
        <v>2724</v>
      </c>
      <c r="B2726" s="2" t="s">
        <v>2724</v>
      </c>
      <c r="C2726" s="2" t="s">
        <v>6834</v>
      </c>
      <c r="D2726" s="21">
        <v>2468</v>
      </c>
      <c r="E2726" s="4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7">
        <f t="shared" si="252"/>
        <v>296.87520259319291</v>
      </c>
      <c r="P2726" s="5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32" x14ac:dyDescent="0.2">
      <c r="A2727">
        <v>2725</v>
      </c>
      <c r="B2727" s="2" t="s">
        <v>2725</v>
      </c>
      <c r="C2727" s="2" t="s">
        <v>6835</v>
      </c>
      <c r="D2727" s="21">
        <v>40000</v>
      </c>
      <c r="E2727" s="4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7">
        <f t="shared" si="252"/>
        <v>144.54249999999999</v>
      </c>
      <c r="P2727" s="5">
        <f t="shared" si="253"/>
        <v>511</v>
      </c>
      <c r="Q2727" t="str">
        <f t="shared" si="254"/>
        <v>technology</v>
      </c>
      <c r="R2727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ht="16" x14ac:dyDescent="0.2">
      <c r="A2728">
        <v>2726</v>
      </c>
      <c r="B2728" s="2" t="s">
        <v>2726</v>
      </c>
      <c r="C2728" s="2" t="s">
        <v>6836</v>
      </c>
      <c r="D2728" s="21">
        <v>100000</v>
      </c>
      <c r="E2728" s="4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7">
        <f t="shared" si="252"/>
        <v>105.745</v>
      </c>
      <c r="P2728" s="5">
        <f t="shared" si="253"/>
        <v>261</v>
      </c>
      <c r="Q2728" t="str">
        <f t="shared" si="254"/>
        <v>technology</v>
      </c>
      <c r="R2728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48" x14ac:dyDescent="0.2">
      <c r="A2729">
        <v>2727</v>
      </c>
      <c r="B2729" s="2" t="s">
        <v>2727</v>
      </c>
      <c r="C2729" s="2" t="s">
        <v>6837</v>
      </c>
      <c r="D2729" s="21">
        <v>10000</v>
      </c>
      <c r="E2729" s="4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7">
        <f t="shared" si="252"/>
        <v>493.21000000000004</v>
      </c>
      <c r="P2729" s="5">
        <f t="shared" si="253"/>
        <v>69</v>
      </c>
      <c r="Q2729" t="str">
        <f t="shared" si="254"/>
        <v>technology</v>
      </c>
      <c r="R2729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32" x14ac:dyDescent="0.2">
      <c r="A2730">
        <v>2728</v>
      </c>
      <c r="B2730" s="2" t="s">
        <v>2728</v>
      </c>
      <c r="C2730" s="2" t="s">
        <v>6838</v>
      </c>
      <c r="D2730" s="21">
        <v>15000</v>
      </c>
      <c r="E2730" s="4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7">
        <f t="shared" si="252"/>
        <v>201.82666666666668</v>
      </c>
      <c r="P2730" s="5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32" x14ac:dyDescent="0.2">
      <c r="A2731">
        <v>2729</v>
      </c>
      <c r="B2731" s="2" t="s">
        <v>2729</v>
      </c>
      <c r="C2731" s="2" t="s">
        <v>6839</v>
      </c>
      <c r="D2731" s="21">
        <v>7500</v>
      </c>
      <c r="E2731" s="4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7">
        <f t="shared" si="252"/>
        <v>104.44</v>
      </c>
      <c r="P2731" s="5">
        <f t="shared" si="253"/>
        <v>340</v>
      </c>
      <c r="Q2731" t="str">
        <f t="shared" si="254"/>
        <v>technology</v>
      </c>
      <c r="R2731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32" x14ac:dyDescent="0.2">
      <c r="A2732">
        <v>2730</v>
      </c>
      <c r="B2732" s="2" t="s">
        <v>2730</v>
      </c>
      <c r="C2732" s="2" t="s">
        <v>6840</v>
      </c>
      <c r="D2732" s="21">
        <v>27000</v>
      </c>
      <c r="E2732" s="4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7">
        <f t="shared" si="252"/>
        <v>170.29262962962963</v>
      </c>
      <c r="P2732" s="5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48" x14ac:dyDescent="0.2">
      <c r="A2733">
        <v>2731</v>
      </c>
      <c r="B2733" s="2" t="s">
        <v>2731</v>
      </c>
      <c r="C2733" s="2" t="s">
        <v>6841</v>
      </c>
      <c r="D2733" s="21">
        <v>30000</v>
      </c>
      <c r="E2733" s="4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7">
        <f t="shared" si="252"/>
        <v>104.30333333333333</v>
      </c>
      <c r="P2733" s="5">
        <f t="shared" si="253"/>
        <v>845</v>
      </c>
      <c r="Q2733" t="str">
        <f t="shared" si="254"/>
        <v>technology</v>
      </c>
      <c r="R2733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48" x14ac:dyDescent="0.2">
      <c r="A2734">
        <v>2732</v>
      </c>
      <c r="B2734" s="2" t="s">
        <v>2732</v>
      </c>
      <c r="C2734" s="2" t="s">
        <v>6842</v>
      </c>
      <c r="D2734" s="21">
        <v>12000</v>
      </c>
      <c r="E2734" s="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7">
        <f t="shared" si="252"/>
        <v>118.25000000000001</v>
      </c>
      <c r="P2734" s="5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48" x14ac:dyDescent="0.2">
      <c r="A2735">
        <v>2733</v>
      </c>
      <c r="B2735" s="2" t="s">
        <v>2733</v>
      </c>
      <c r="C2735" s="2" t="s">
        <v>6843</v>
      </c>
      <c r="D2735" s="21">
        <v>50000</v>
      </c>
      <c r="E2735" s="4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7">
        <f t="shared" si="252"/>
        <v>107.538</v>
      </c>
      <c r="P2735" s="5">
        <f t="shared" si="253"/>
        <v>451</v>
      </c>
      <c r="Q2735" t="str">
        <f t="shared" si="254"/>
        <v>technology</v>
      </c>
      <c r="R2735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48" x14ac:dyDescent="0.2">
      <c r="A2736">
        <v>2734</v>
      </c>
      <c r="B2736" s="2" t="s">
        <v>2734</v>
      </c>
      <c r="C2736" s="2" t="s">
        <v>6844</v>
      </c>
      <c r="D2736" s="21">
        <v>1</v>
      </c>
      <c r="E2736" s="4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7">
        <f t="shared" si="252"/>
        <v>2260300</v>
      </c>
      <c r="P2736" s="5">
        <f t="shared" si="253"/>
        <v>138</v>
      </c>
      <c r="Q2736" t="str">
        <f t="shared" si="254"/>
        <v>technology</v>
      </c>
      <c r="R2736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48" x14ac:dyDescent="0.2">
      <c r="A2737">
        <v>2735</v>
      </c>
      <c r="B2737" s="2" t="s">
        <v>2735</v>
      </c>
      <c r="C2737" s="2" t="s">
        <v>6845</v>
      </c>
      <c r="D2737" s="21">
        <v>750</v>
      </c>
      <c r="E2737" s="4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7">
        <f t="shared" si="252"/>
        <v>978.13466666666682</v>
      </c>
      <c r="P2737" s="5">
        <f t="shared" si="253"/>
        <v>21</v>
      </c>
      <c r="Q2737" t="str">
        <f t="shared" si="254"/>
        <v>technology</v>
      </c>
      <c r="R2737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64" x14ac:dyDescent="0.2">
      <c r="A2738">
        <v>2736</v>
      </c>
      <c r="B2738" s="2" t="s">
        <v>2736</v>
      </c>
      <c r="C2738" s="2" t="s">
        <v>6846</v>
      </c>
      <c r="D2738" s="21">
        <v>8000</v>
      </c>
      <c r="E2738" s="4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7">
        <f t="shared" si="252"/>
        <v>122.9</v>
      </c>
      <c r="P2738" s="5">
        <f t="shared" si="253"/>
        <v>169</v>
      </c>
      <c r="Q2738" t="str">
        <f t="shared" si="254"/>
        <v>technology</v>
      </c>
      <c r="R2738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48" x14ac:dyDescent="0.2">
      <c r="A2739">
        <v>2737</v>
      </c>
      <c r="B2739" s="2" t="s">
        <v>2737</v>
      </c>
      <c r="C2739" s="2" t="s">
        <v>6847</v>
      </c>
      <c r="D2739" s="21">
        <v>30000</v>
      </c>
      <c r="E2739" s="4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7">
        <f t="shared" si="252"/>
        <v>246.0608</v>
      </c>
      <c r="P2739" s="5">
        <f t="shared" si="253"/>
        <v>161</v>
      </c>
      <c r="Q2739" t="str">
        <f t="shared" si="254"/>
        <v>technology</v>
      </c>
      <c r="R2739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48" x14ac:dyDescent="0.2">
      <c r="A2740">
        <v>2738</v>
      </c>
      <c r="B2740" s="2" t="s">
        <v>2738</v>
      </c>
      <c r="C2740" s="2" t="s">
        <v>6848</v>
      </c>
      <c r="D2740" s="21">
        <v>5000</v>
      </c>
      <c r="E2740" s="4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7">
        <f t="shared" si="252"/>
        <v>147.94</v>
      </c>
      <c r="P2740" s="5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48" x14ac:dyDescent="0.2">
      <c r="A2741">
        <v>2739</v>
      </c>
      <c r="B2741" s="2" t="s">
        <v>2739</v>
      </c>
      <c r="C2741" s="2" t="s">
        <v>6849</v>
      </c>
      <c r="D2741" s="21">
        <v>1100</v>
      </c>
      <c r="E2741" s="4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7">
        <f t="shared" si="252"/>
        <v>384.09090909090907</v>
      </c>
      <c r="P2741" s="5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32" x14ac:dyDescent="0.2">
      <c r="A2742">
        <v>2740</v>
      </c>
      <c r="B2742" s="2" t="s">
        <v>2740</v>
      </c>
      <c r="C2742" s="2" t="s">
        <v>6850</v>
      </c>
      <c r="D2742" s="21">
        <v>300</v>
      </c>
      <c r="E2742" s="4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7">
        <f t="shared" si="252"/>
        <v>103.33333333333334</v>
      </c>
      <c r="P2742" s="5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32" x14ac:dyDescent="0.2">
      <c r="A2743">
        <v>2741</v>
      </c>
      <c r="B2743" s="2" t="s">
        <v>2741</v>
      </c>
      <c r="C2743" s="2" t="s">
        <v>6851</v>
      </c>
      <c r="D2743" s="21">
        <v>8000</v>
      </c>
      <c r="E2743" s="4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7">
        <f t="shared" si="252"/>
        <v>0.43750000000000006</v>
      </c>
      <c r="P2743" s="5">
        <f t="shared" si="253"/>
        <v>8</v>
      </c>
      <c r="Q2743" t="str">
        <f t="shared" si="254"/>
        <v>publishing</v>
      </c>
      <c r="R2743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48" x14ac:dyDescent="0.2">
      <c r="A2744">
        <v>2742</v>
      </c>
      <c r="B2744" s="2" t="s">
        <v>2742</v>
      </c>
      <c r="C2744" s="2" t="s">
        <v>6852</v>
      </c>
      <c r="D2744" s="21">
        <v>2500</v>
      </c>
      <c r="E2744" s="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7">
        <f t="shared" si="252"/>
        <v>29.24</v>
      </c>
      <c r="P2744" s="5">
        <f t="shared" si="253"/>
        <v>40</v>
      </c>
      <c r="Q2744" t="str">
        <f t="shared" si="254"/>
        <v>publishing</v>
      </c>
      <c r="R2744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64" x14ac:dyDescent="0.2">
      <c r="A2745">
        <v>2743</v>
      </c>
      <c r="B2745" s="2" t="s">
        <v>2743</v>
      </c>
      <c r="C2745" s="2" t="s">
        <v>6853</v>
      </c>
      <c r="D2745" s="21">
        <v>5999</v>
      </c>
      <c r="E2745" s="4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7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48" x14ac:dyDescent="0.2">
      <c r="A2746">
        <v>2744</v>
      </c>
      <c r="B2746" s="2" t="s">
        <v>2744</v>
      </c>
      <c r="C2746" s="2" t="s">
        <v>6854</v>
      </c>
      <c r="D2746" s="21">
        <v>16000</v>
      </c>
      <c r="E2746" s="4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7">
        <f t="shared" si="252"/>
        <v>5.21875</v>
      </c>
      <c r="P2746" s="5">
        <f t="shared" si="253"/>
        <v>37</v>
      </c>
      <c r="Q2746" t="str">
        <f t="shared" si="254"/>
        <v>publishing</v>
      </c>
      <c r="R2746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48" x14ac:dyDescent="0.2">
      <c r="A2747">
        <v>2745</v>
      </c>
      <c r="B2747" s="2" t="s">
        <v>2745</v>
      </c>
      <c r="C2747" s="2" t="s">
        <v>6855</v>
      </c>
      <c r="D2747" s="21">
        <v>8000</v>
      </c>
      <c r="E2747" s="4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7">
        <f t="shared" si="252"/>
        <v>21.887499999999999</v>
      </c>
      <c r="P2747" s="5">
        <f t="shared" si="253"/>
        <v>35</v>
      </c>
      <c r="Q2747" t="str">
        <f t="shared" si="254"/>
        <v>publishing</v>
      </c>
      <c r="R2747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48" x14ac:dyDescent="0.2">
      <c r="A2748">
        <v>2746</v>
      </c>
      <c r="B2748" s="2" t="s">
        <v>2746</v>
      </c>
      <c r="C2748" s="2" t="s">
        <v>6856</v>
      </c>
      <c r="D2748" s="21">
        <v>3000</v>
      </c>
      <c r="E2748" s="4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7">
        <f t="shared" si="252"/>
        <v>26.700000000000003</v>
      </c>
      <c r="P2748" s="5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48" x14ac:dyDescent="0.2">
      <c r="A2749">
        <v>2747</v>
      </c>
      <c r="B2749" s="2" t="s">
        <v>2747</v>
      </c>
      <c r="C2749" s="2" t="s">
        <v>6857</v>
      </c>
      <c r="D2749" s="21">
        <v>500</v>
      </c>
      <c r="E2749" s="4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7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32" x14ac:dyDescent="0.2">
      <c r="A2750">
        <v>2748</v>
      </c>
      <c r="B2750" s="2" t="s">
        <v>2748</v>
      </c>
      <c r="C2750" s="2" t="s">
        <v>6858</v>
      </c>
      <c r="D2750" s="21">
        <v>5000</v>
      </c>
      <c r="E2750" s="4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7">
        <f t="shared" si="252"/>
        <v>1.06</v>
      </c>
      <c r="P2750" s="5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32" x14ac:dyDescent="0.2">
      <c r="A2751">
        <v>2749</v>
      </c>
      <c r="B2751" s="2" t="s">
        <v>2749</v>
      </c>
      <c r="C2751" s="2" t="s">
        <v>6859</v>
      </c>
      <c r="D2751" s="21">
        <v>10000</v>
      </c>
      <c r="E2751" s="4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7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48" x14ac:dyDescent="0.2">
      <c r="A2752">
        <v>2750</v>
      </c>
      <c r="B2752" s="2" t="s">
        <v>2750</v>
      </c>
      <c r="C2752" s="2" t="s">
        <v>6860</v>
      </c>
      <c r="D2752" s="21">
        <v>1999</v>
      </c>
      <c r="E2752" s="4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7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48" x14ac:dyDescent="0.2">
      <c r="A2753">
        <v>2751</v>
      </c>
      <c r="B2753" s="2" t="s">
        <v>2751</v>
      </c>
      <c r="C2753" s="2" t="s">
        <v>6861</v>
      </c>
      <c r="D2753" s="21">
        <v>3274</v>
      </c>
      <c r="E2753" s="4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7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48" x14ac:dyDescent="0.2">
      <c r="A2754">
        <v>2752</v>
      </c>
      <c r="B2754" s="2" t="s">
        <v>2752</v>
      </c>
      <c r="C2754" s="2" t="s">
        <v>6862</v>
      </c>
      <c r="D2754" s="21">
        <v>4800</v>
      </c>
      <c r="E2754" s="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7">
        <f t="shared" si="252"/>
        <v>11.458333333333332</v>
      </c>
      <c r="P2754" s="5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48" x14ac:dyDescent="0.2">
      <c r="A2755">
        <v>2753</v>
      </c>
      <c r="B2755" s="2" t="s">
        <v>2753</v>
      </c>
      <c r="C2755" s="2" t="s">
        <v>6863</v>
      </c>
      <c r="D2755" s="21">
        <v>2000</v>
      </c>
      <c r="E2755" s="4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7">
        <f t="shared" ref="O2755:O2818" si="258">(E2755/D2755)*100</f>
        <v>19</v>
      </c>
      <c r="P2755" s="5">
        <f t="shared" ref="P2755:P2818" si="259">IF(E2755, QUOTIENT(E2755,L2755),0)</f>
        <v>47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RIGHT(N2755,LEN(N2755)-FIND("/",N2755,1))</f>
        <v>children's books</v>
      </c>
      <c r="S2755" s="15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2" t="s">
        <v>2754</v>
      </c>
      <c r="C2756" s="2" t="s">
        <v>6864</v>
      </c>
      <c r="D2756" s="21">
        <v>10000</v>
      </c>
      <c r="E2756" s="4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7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32" x14ac:dyDescent="0.2">
      <c r="A2757">
        <v>2755</v>
      </c>
      <c r="B2757" s="2" t="s">
        <v>2755</v>
      </c>
      <c r="C2757" s="2" t="s">
        <v>6865</v>
      </c>
      <c r="D2757" s="21">
        <v>500</v>
      </c>
      <c r="E2757" s="4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7">
        <f t="shared" si="258"/>
        <v>52</v>
      </c>
      <c r="P2757" s="5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48" x14ac:dyDescent="0.2">
      <c r="A2758">
        <v>2756</v>
      </c>
      <c r="B2758" s="2" t="s">
        <v>2756</v>
      </c>
      <c r="C2758" s="2" t="s">
        <v>6866</v>
      </c>
      <c r="D2758" s="21">
        <v>10000</v>
      </c>
      <c r="E2758" s="4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7">
        <f t="shared" si="258"/>
        <v>10.48</v>
      </c>
      <c r="P2758" s="5">
        <f t="shared" si="259"/>
        <v>31</v>
      </c>
      <c r="Q2758" t="str">
        <f t="shared" si="260"/>
        <v>publishing</v>
      </c>
      <c r="R2758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32" x14ac:dyDescent="0.2">
      <c r="A2759">
        <v>2757</v>
      </c>
      <c r="B2759" s="2" t="s">
        <v>2757</v>
      </c>
      <c r="C2759" s="2" t="s">
        <v>6867</v>
      </c>
      <c r="D2759" s="21">
        <v>1500</v>
      </c>
      <c r="E2759" s="4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7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48" x14ac:dyDescent="0.2">
      <c r="A2760">
        <v>2758</v>
      </c>
      <c r="B2760" s="2" t="s">
        <v>2758</v>
      </c>
      <c r="C2760" s="2" t="s">
        <v>6868</v>
      </c>
      <c r="D2760" s="21">
        <v>2000</v>
      </c>
      <c r="E2760" s="4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7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48" x14ac:dyDescent="0.2">
      <c r="A2761">
        <v>2759</v>
      </c>
      <c r="B2761" s="2" t="s">
        <v>2759</v>
      </c>
      <c r="C2761" s="2" t="s">
        <v>6869</v>
      </c>
      <c r="D2761" s="21">
        <v>1000</v>
      </c>
      <c r="E2761" s="4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7">
        <f t="shared" si="258"/>
        <v>10.5</v>
      </c>
      <c r="P2761" s="5">
        <f t="shared" si="259"/>
        <v>52</v>
      </c>
      <c r="Q2761" t="str">
        <f t="shared" si="260"/>
        <v>publishing</v>
      </c>
      <c r="R2761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48" x14ac:dyDescent="0.2">
      <c r="A2762">
        <v>2760</v>
      </c>
      <c r="B2762" s="2" t="s">
        <v>2760</v>
      </c>
      <c r="C2762" s="2" t="s">
        <v>6870</v>
      </c>
      <c r="D2762" s="21">
        <v>5000</v>
      </c>
      <c r="E2762" s="4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7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32" x14ac:dyDescent="0.2">
      <c r="A2763">
        <v>2761</v>
      </c>
      <c r="B2763" s="2" t="s">
        <v>2761</v>
      </c>
      <c r="C2763" s="2" t="s">
        <v>6871</v>
      </c>
      <c r="D2763" s="21">
        <v>5000</v>
      </c>
      <c r="E2763" s="4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7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48" x14ac:dyDescent="0.2">
      <c r="A2764">
        <v>2762</v>
      </c>
      <c r="B2764" s="2" t="s">
        <v>2762</v>
      </c>
      <c r="C2764" s="2" t="s">
        <v>6872</v>
      </c>
      <c r="D2764" s="21">
        <v>3250</v>
      </c>
      <c r="E2764" s="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7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32" x14ac:dyDescent="0.2">
      <c r="A2765">
        <v>2763</v>
      </c>
      <c r="B2765" s="2" t="s">
        <v>2763</v>
      </c>
      <c r="C2765" s="2" t="s">
        <v>6873</v>
      </c>
      <c r="D2765" s="21">
        <v>39400</v>
      </c>
      <c r="E2765" s="4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7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48" x14ac:dyDescent="0.2">
      <c r="A2766">
        <v>2764</v>
      </c>
      <c r="B2766" s="2" t="s">
        <v>2764</v>
      </c>
      <c r="C2766" s="2" t="s">
        <v>6874</v>
      </c>
      <c r="D2766" s="21">
        <v>4000</v>
      </c>
      <c r="E2766" s="4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7">
        <f t="shared" si="258"/>
        <v>1.125</v>
      </c>
      <c r="P2766" s="5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48" x14ac:dyDescent="0.2">
      <c r="A2767">
        <v>2765</v>
      </c>
      <c r="B2767" s="2" t="s">
        <v>2765</v>
      </c>
      <c r="C2767" s="2" t="s">
        <v>6875</v>
      </c>
      <c r="D2767" s="21">
        <v>4000</v>
      </c>
      <c r="E2767" s="4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7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48" x14ac:dyDescent="0.2">
      <c r="A2768">
        <v>2766</v>
      </c>
      <c r="B2768" s="2" t="s">
        <v>2766</v>
      </c>
      <c r="C2768" s="2" t="s">
        <v>6876</v>
      </c>
      <c r="D2768" s="21">
        <v>5000</v>
      </c>
      <c r="E2768" s="4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7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48" x14ac:dyDescent="0.2">
      <c r="A2769">
        <v>2767</v>
      </c>
      <c r="B2769" s="2" t="s">
        <v>2767</v>
      </c>
      <c r="C2769" s="2" t="s">
        <v>6877</v>
      </c>
      <c r="D2769" s="21">
        <v>4000</v>
      </c>
      <c r="E2769" s="4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7">
        <f t="shared" si="258"/>
        <v>0.85000000000000009</v>
      </c>
      <c r="P2769" s="5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48" x14ac:dyDescent="0.2">
      <c r="A2770">
        <v>2768</v>
      </c>
      <c r="B2770" s="2" t="s">
        <v>2768</v>
      </c>
      <c r="C2770" s="2" t="s">
        <v>6878</v>
      </c>
      <c r="D2770" s="21">
        <v>7000</v>
      </c>
      <c r="E2770" s="4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7">
        <f t="shared" si="258"/>
        <v>14.314285714285715</v>
      </c>
      <c r="P2770" s="5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48" x14ac:dyDescent="0.2">
      <c r="A2771">
        <v>2769</v>
      </c>
      <c r="B2771" s="2" t="s">
        <v>2769</v>
      </c>
      <c r="C2771" s="2" t="s">
        <v>6879</v>
      </c>
      <c r="D2771" s="21">
        <v>800</v>
      </c>
      <c r="E2771" s="4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7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48" x14ac:dyDescent="0.2">
      <c r="A2772">
        <v>2770</v>
      </c>
      <c r="B2772" s="2" t="s">
        <v>2770</v>
      </c>
      <c r="C2772" s="2" t="s">
        <v>6880</v>
      </c>
      <c r="D2772" s="21">
        <v>20000</v>
      </c>
      <c r="E2772" s="4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7">
        <f t="shared" si="258"/>
        <v>10.411249999999999</v>
      </c>
      <c r="P2772" s="5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48" x14ac:dyDescent="0.2">
      <c r="A2773">
        <v>2771</v>
      </c>
      <c r="B2773" s="2" t="s">
        <v>2771</v>
      </c>
      <c r="C2773" s="2" t="s">
        <v>6881</v>
      </c>
      <c r="D2773" s="21">
        <v>19980</v>
      </c>
      <c r="E2773" s="4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7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48" x14ac:dyDescent="0.2">
      <c r="A2774">
        <v>2772</v>
      </c>
      <c r="B2774" s="2" t="s">
        <v>2772</v>
      </c>
      <c r="C2774" s="2" t="s">
        <v>6882</v>
      </c>
      <c r="D2774" s="21">
        <v>8000</v>
      </c>
      <c r="E2774" s="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7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48" x14ac:dyDescent="0.2">
      <c r="A2775">
        <v>2773</v>
      </c>
      <c r="B2775" s="2" t="s">
        <v>2773</v>
      </c>
      <c r="C2775" s="2" t="s">
        <v>6883</v>
      </c>
      <c r="D2775" s="21">
        <v>530</v>
      </c>
      <c r="E2775" s="4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7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48" x14ac:dyDescent="0.2">
      <c r="A2776">
        <v>2774</v>
      </c>
      <c r="B2776" s="2" t="s">
        <v>2774</v>
      </c>
      <c r="C2776" s="2" t="s">
        <v>6884</v>
      </c>
      <c r="D2776" s="21">
        <v>4000</v>
      </c>
      <c r="E2776" s="4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7">
        <f t="shared" si="258"/>
        <v>14.249999999999998</v>
      </c>
      <c r="P2776" s="5">
        <f t="shared" si="259"/>
        <v>43</v>
      </c>
      <c r="Q2776" t="str">
        <f t="shared" si="260"/>
        <v>publishing</v>
      </c>
      <c r="R2776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48" x14ac:dyDescent="0.2">
      <c r="A2777">
        <v>2775</v>
      </c>
      <c r="B2777" s="2" t="s">
        <v>2775</v>
      </c>
      <c r="C2777" s="2" t="s">
        <v>6885</v>
      </c>
      <c r="D2777" s="21">
        <v>5000</v>
      </c>
      <c r="E2777" s="4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7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48" x14ac:dyDescent="0.2">
      <c r="A2778">
        <v>2776</v>
      </c>
      <c r="B2778" s="2" t="s">
        <v>2776</v>
      </c>
      <c r="C2778" s="2" t="s">
        <v>6886</v>
      </c>
      <c r="D2778" s="21">
        <v>21000</v>
      </c>
      <c r="E2778" s="4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7">
        <f t="shared" si="258"/>
        <v>7.8809523809523814</v>
      </c>
      <c r="P2778" s="5">
        <f t="shared" si="259"/>
        <v>45</v>
      </c>
      <c r="Q2778" t="str">
        <f t="shared" si="260"/>
        <v>publishing</v>
      </c>
      <c r="R2778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48" x14ac:dyDescent="0.2">
      <c r="A2779">
        <v>2777</v>
      </c>
      <c r="B2779" s="2" t="s">
        <v>2777</v>
      </c>
      <c r="C2779" s="2" t="s">
        <v>6887</v>
      </c>
      <c r="D2779" s="21">
        <v>3000</v>
      </c>
      <c r="E2779" s="4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7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64" x14ac:dyDescent="0.2">
      <c r="A2780">
        <v>2778</v>
      </c>
      <c r="B2780" s="2" t="s">
        <v>2778</v>
      </c>
      <c r="C2780" s="2" t="s">
        <v>6888</v>
      </c>
      <c r="D2780" s="21">
        <v>5500</v>
      </c>
      <c r="E2780" s="4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7">
        <f t="shared" si="258"/>
        <v>25.545454545454543</v>
      </c>
      <c r="P2780" s="5">
        <f t="shared" si="259"/>
        <v>93</v>
      </c>
      <c r="Q2780" t="str">
        <f t="shared" si="260"/>
        <v>publishing</v>
      </c>
      <c r="R2780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48" x14ac:dyDescent="0.2">
      <c r="A2781">
        <v>2779</v>
      </c>
      <c r="B2781" s="2" t="s">
        <v>2779</v>
      </c>
      <c r="C2781" s="2" t="s">
        <v>6889</v>
      </c>
      <c r="D2781" s="21">
        <v>2500</v>
      </c>
      <c r="E2781" s="4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7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32" x14ac:dyDescent="0.2">
      <c r="A2782">
        <v>2780</v>
      </c>
      <c r="B2782" s="2" t="s">
        <v>2780</v>
      </c>
      <c r="C2782" s="2" t="s">
        <v>6890</v>
      </c>
      <c r="D2782" s="21">
        <v>100000</v>
      </c>
      <c r="E2782" s="4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7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32" x14ac:dyDescent="0.2">
      <c r="A2783">
        <v>2781</v>
      </c>
      <c r="B2783" s="2" t="s">
        <v>2781</v>
      </c>
      <c r="C2783" s="2" t="s">
        <v>6891</v>
      </c>
      <c r="D2783" s="21">
        <v>1250</v>
      </c>
      <c r="E2783" s="4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7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32" x14ac:dyDescent="0.2">
      <c r="A2784">
        <v>2782</v>
      </c>
      <c r="B2784" s="2" t="s">
        <v>2782</v>
      </c>
      <c r="C2784" s="2" t="s">
        <v>6892</v>
      </c>
      <c r="D2784" s="21">
        <v>1000</v>
      </c>
      <c r="E2784" s="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7">
        <f t="shared" si="258"/>
        <v>120</v>
      </c>
      <c r="P2784" s="5">
        <f t="shared" si="259"/>
        <v>66</v>
      </c>
      <c r="Q2784" t="str">
        <f t="shared" si="260"/>
        <v>theater</v>
      </c>
      <c r="R2784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48" x14ac:dyDescent="0.2">
      <c r="A2785">
        <v>2783</v>
      </c>
      <c r="B2785" s="2" t="s">
        <v>2783</v>
      </c>
      <c r="C2785" s="2" t="s">
        <v>6893</v>
      </c>
      <c r="D2785" s="21">
        <v>1000</v>
      </c>
      <c r="E2785" s="4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7">
        <f t="shared" si="258"/>
        <v>114.5</v>
      </c>
      <c r="P2785" s="5">
        <f t="shared" si="259"/>
        <v>18</v>
      </c>
      <c r="Q2785" t="str">
        <f t="shared" si="260"/>
        <v>theater</v>
      </c>
      <c r="R2785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48" x14ac:dyDescent="0.2">
      <c r="A2786">
        <v>2784</v>
      </c>
      <c r="B2786" s="2" t="s">
        <v>2784</v>
      </c>
      <c r="C2786" s="2" t="s">
        <v>6894</v>
      </c>
      <c r="D2786" s="21">
        <v>6000</v>
      </c>
      <c r="E2786" s="4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7">
        <f t="shared" si="258"/>
        <v>119</v>
      </c>
      <c r="P2786" s="5">
        <f t="shared" si="259"/>
        <v>66</v>
      </c>
      <c r="Q2786" t="str">
        <f t="shared" si="260"/>
        <v>theater</v>
      </c>
      <c r="R2786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48" x14ac:dyDescent="0.2">
      <c r="A2787">
        <v>2785</v>
      </c>
      <c r="B2787" s="2" t="s">
        <v>2785</v>
      </c>
      <c r="C2787" s="2" t="s">
        <v>6895</v>
      </c>
      <c r="D2787" s="21">
        <v>5000</v>
      </c>
      <c r="E2787" s="4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7">
        <f t="shared" si="258"/>
        <v>104.67999999999999</v>
      </c>
      <c r="P2787" s="5">
        <f t="shared" si="259"/>
        <v>36</v>
      </c>
      <c r="Q2787" t="str">
        <f t="shared" si="260"/>
        <v>theater</v>
      </c>
      <c r="R2787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32" x14ac:dyDescent="0.2">
      <c r="A2788">
        <v>2786</v>
      </c>
      <c r="B2788" s="2" t="s">
        <v>2786</v>
      </c>
      <c r="C2788" s="2" t="s">
        <v>6896</v>
      </c>
      <c r="D2788" s="21">
        <v>2500</v>
      </c>
      <c r="E2788" s="4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7">
        <f t="shared" si="258"/>
        <v>117.83999999999999</v>
      </c>
      <c r="P2788" s="5">
        <f t="shared" si="259"/>
        <v>39</v>
      </c>
      <c r="Q2788" t="str">
        <f t="shared" si="260"/>
        <v>theater</v>
      </c>
      <c r="R2788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48" x14ac:dyDescent="0.2">
      <c r="A2789">
        <v>2787</v>
      </c>
      <c r="B2789" s="2" t="s">
        <v>2787</v>
      </c>
      <c r="C2789" s="2" t="s">
        <v>6897</v>
      </c>
      <c r="D2789" s="21">
        <v>1000</v>
      </c>
      <c r="E2789" s="4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7">
        <f t="shared" si="258"/>
        <v>119.7</v>
      </c>
      <c r="P2789" s="5">
        <f t="shared" si="259"/>
        <v>31</v>
      </c>
      <c r="Q2789" t="str">
        <f t="shared" si="260"/>
        <v>theater</v>
      </c>
      <c r="R2789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32" x14ac:dyDescent="0.2">
      <c r="A2790">
        <v>2788</v>
      </c>
      <c r="B2790" s="2" t="s">
        <v>2788</v>
      </c>
      <c r="C2790" s="2" t="s">
        <v>6898</v>
      </c>
      <c r="D2790" s="21">
        <v>2000</v>
      </c>
      <c r="E2790" s="4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7">
        <f t="shared" si="258"/>
        <v>102.49999999999999</v>
      </c>
      <c r="P2790" s="5">
        <f t="shared" si="259"/>
        <v>102</v>
      </c>
      <c r="Q2790" t="str">
        <f t="shared" si="260"/>
        <v>theater</v>
      </c>
      <c r="R2790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32" x14ac:dyDescent="0.2">
      <c r="A2791">
        <v>2789</v>
      </c>
      <c r="B2791" s="2" t="s">
        <v>2789</v>
      </c>
      <c r="C2791" s="2" t="s">
        <v>6899</v>
      </c>
      <c r="D2791" s="21">
        <v>3000</v>
      </c>
      <c r="E2791" s="4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7">
        <f t="shared" si="258"/>
        <v>101.16666666666667</v>
      </c>
      <c r="P2791" s="5">
        <f t="shared" si="259"/>
        <v>126</v>
      </c>
      <c r="Q2791" t="str">
        <f t="shared" si="260"/>
        <v>theater</v>
      </c>
      <c r="R2791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48" x14ac:dyDescent="0.2">
      <c r="A2792">
        <v>2790</v>
      </c>
      <c r="B2792" s="2" t="s">
        <v>2790</v>
      </c>
      <c r="C2792" s="2" t="s">
        <v>6900</v>
      </c>
      <c r="D2792" s="21">
        <v>3000</v>
      </c>
      <c r="E2792" s="4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7">
        <f t="shared" si="258"/>
        <v>105.33333333333333</v>
      </c>
      <c r="P2792" s="5">
        <f t="shared" si="259"/>
        <v>47</v>
      </c>
      <c r="Q2792" t="str">
        <f t="shared" si="260"/>
        <v>theater</v>
      </c>
      <c r="R2792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48" x14ac:dyDescent="0.2">
      <c r="A2793">
        <v>2791</v>
      </c>
      <c r="B2793" s="2" t="s">
        <v>2791</v>
      </c>
      <c r="C2793" s="2" t="s">
        <v>6901</v>
      </c>
      <c r="D2793" s="21">
        <v>2000</v>
      </c>
      <c r="E2793" s="4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7">
        <f t="shared" si="258"/>
        <v>102.49999999999999</v>
      </c>
      <c r="P2793" s="5">
        <f t="shared" si="259"/>
        <v>73</v>
      </c>
      <c r="Q2793" t="str">
        <f t="shared" si="260"/>
        <v>theater</v>
      </c>
      <c r="R2793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48" x14ac:dyDescent="0.2">
      <c r="A2794">
        <v>2792</v>
      </c>
      <c r="B2794" s="2" t="s">
        <v>2792</v>
      </c>
      <c r="C2794" s="2" t="s">
        <v>6902</v>
      </c>
      <c r="D2794" s="21">
        <v>2000</v>
      </c>
      <c r="E2794" s="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7">
        <f t="shared" si="258"/>
        <v>107.60000000000001</v>
      </c>
      <c r="P2794" s="5">
        <f t="shared" si="259"/>
        <v>89</v>
      </c>
      <c r="Q2794" t="str">
        <f t="shared" si="260"/>
        <v>theater</v>
      </c>
      <c r="R2794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64" x14ac:dyDescent="0.2">
      <c r="A2795">
        <v>2793</v>
      </c>
      <c r="B2795" s="2" t="s">
        <v>2793</v>
      </c>
      <c r="C2795" s="2" t="s">
        <v>6903</v>
      </c>
      <c r="D2795" s="21">
        <v>10000</v>
      </c>
      <c r="E2795" s="4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7">
        <f t="shared" si="258"/>
        <v>110.5675</v>
      </c>
      <c r="P2795" s="5">
        <f t="shared" si="259"/>
        <v>151</v>
      </c>
      <c r="Q2795" t="str">
        <f t="shared" si="260"/>
        <v>theater</v>
      </c>
      <c r="R2795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48" x14ac:dyDescent="0.2">
      <c r="A2796">
        <v>2794</v>
      </c>
      <c r="B2796" s="2" t="s">
        <v>2794</v>
      </c>
      <c r="C2796" s="2" t="s">
        <v>6904</v>
      </c>
      <c r="D2796" s="21">
        <v>50</v>
      </c>
      <c r="E2796" s="4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7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48" x14ac:dyDescent="0.2">
      <c r="A2797">
        <v>2795</v>
      </c>
      <c r="B2797" s="2" t="s">
        <v>2795</v>
      </c>
      <c r="C2797" s="2" t="s">
        <v>6905</v>
      </c>
      <c r="D2797" s="21">
        <v>700</v>
      </c>
      <c r="E2797" s="4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7">
        <f t="shared" si="258"/>
        <v>104.28571428571429</v>
      </c>
      <c r="P2797" s="5">
        <f t="shared" si="259"/>
        <v>36</v>
      </c>
      <c r="Q2797" t="str">
        <f t="shared" si="260"/>
        <v>theater</v>
      </c>
      <c r="R2797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48" x14ac:dyDescent="0.2">
      <c r="A2798">
        <v>2796</v>
      </c>
      <c r="B2798" s="2" t="s">
        <v>2796</v>
      </c>
      <c r="C2798" s="2" t="s">
        <v>6906</v>
      </c>
      <c r="D2798" s="21">
        <v>800</v>
      </c>
      <c r="E2798" s="4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7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48" x14ac:dyDescent="0.2">
      <c r="A2799">
        <v>2797</v>
      </c>
      <c r="B2799" s="2" t="s">
        <v>2797</v>
      </c>
      <c r="C2799" s="2" t="s">
        <v>6907</v>
      </c>
      <c r="D2799" s="21">
        <v>8000</v>
      </c>
      <c r="E2799" s="4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7">
        <f t="shared" si="258"/>
        <v>102.64512500000001</v>
      </c>
      <c r="P2799" s="5">
        <f t="shared" si="259"/>
        <v>87</v>
      </c>
      <c r="Q2799" t="str">
        <f t="shared" si="260"/>
        <v>theater</v>
      </c>
      <c r="R2799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48" x14ac:dyDescent="0.2">
      <c r="A2800">
        <v>2798</v>
      </c>
      <c r="B2800" s="2" t="s">
        <v>2798</v>
      </c>
      <c r="C2800" s="2" t="s">
        <v>6908</v>
      </c>
      <c r="D2800" s="21">
        <v>5000</v>
      </c>
      <c r="E2800" s="4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7">
        <f t="shared" si="258"/>
        <v>101.4</v>
      </c>
      <c r="P2800" s="5">
        <f t="shared" si="259"/>
        <v>36</v>
      </c>
      <c r="Q2800" t="str">
        <f t="shared" si="260"/>
        <v>theater</v>
      </c>
      <c r="R2800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48" x14ac:dyDescent="0.2">
      <c r="A2801">
        <v>2799</v>
      </c>
      <c r="B2801" s="2" t="s">
        <v>2799</v>
      </c>
      <c r="C2801" s="2" t="s">
        <v>6909</v>
      </c>
      <c r="D2801" s="21">
        <v>5000</v>
      </c>
      <c r="E2801" s="4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7">
        <f t="shared" si="258"/>
        <v>116.6348</v>
      </c>
      <c r="P2801" s="5">
        <f t="shared" si="259"/>
        <v>44</v>
      </c>
      <c r="Q2801" t="str">
        <f t="shared" si="260"/>
        <v>theater</v>
      </c>
      <c r="R2801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48" x14ac:dyDescent="0.2">
      <c r="A2802">
        <v>2800</v>
      </c>
      <c r="B2802" s="2" t="s">
        <v>2800</v>
      </c>
      <c r="C2802" s="2" t="s">
        <v>6910</v>
      </c>
      <c r="D2802" s="21">
        <v>1000</v>
      </c>
      <c r="E2802" s="4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7">
        <f t="shared" si="258"/>
        <v>133</v>
      </c>
      <c r="P2802" s="5">
        <f t="shared" si="259"/>
        <v>42</v>
      </c>
      <c r="Q2802" t="str">
        <f t="shared" si="260"/>
        <v>theater</v>
      </c>
      <c r="R2802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48" x14ac:dyDescent="0.2">
      <c r="A2803">
        <v>2801</v>
      </c>
      <c r="B2803" s="2" t="s">
        <v>2801</v>
      </c>
      <c r="C2803" s="2" t="s">
        <v>6911</v>
      </c>
      <c r="D2803" s="21">
        <v>500</v>
      </c>
      <c r="E2803" s="4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7">
        <f t="shared" si="258"/>
        <v>133.20000000000002</v>
      </c>
      <c r="P2803" s="5">
        <f t="shared" si="259"/>
        <v>51</v>
      </c>
      <c r="Q2803" t="str">
        <f t="shared" si="260"/>
        <v>theater</v>
      </c>
      <c r="R2803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48" x14ac:dyDescent="0.2">
      <c r="A2804">
        <v>2802</v>
      </c>
      <c r="B2804" s="2" t="s">
        <v>2802</v>
      </c>
      <c r="C2804" s="2" t="s">
        <v>6912</v>
      </c>
      <c r="D2804" s="21">
        <v>3000</v>
      </c>
      <c r="E2804" s="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7">
        <f t="shared" si="258"/>
        <v>101.83333333333333</v>
      </c>
      <c r="P2804" s="5">
        <f t="shared" si="259"/>
        <v>33</v>
      </c>
      <c r="Q2804" t="str">
        <f t="shared" si="260"/>
        <v>theater</v>
      </c>
      <c r="R2804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48" x14ac:dyDescent="0.2">
      <c r="A2805">
        <v>2803</v>
      </c>
      <c r="B2805" s="2" t="s">
        <v>2803</v>
      </c>
      <c r="C2805" s="2" t="s">
        <v>6913</v>
      </c>
      <c r="D2805" s="21">
        <v>10000</v>
      </c>
      <c r="E2805" s="4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7">
        <f t="shared" si="258"/>
        <v>127.95</v>
      </c>
      <c r="P2805" s="5">
        <f t="shared" si="259"/>
        <v>90</v>
      </c>
      <c r="Q2805" t="str">
        <f t="shared" si="260"/>
        <v>theater</v>
      </c>
      <c r="R2805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48" x14ac:dyDescent="0.2">
      <c r="A2806">
        <v>2804</v>
      </c>
      <c r="B2806" s="2" t="s">
        <v>2804</v>
      </c>
      <c r="C2806" s="2" t="s">
        <v>6914</v>
      </c>
      <c r="D2806" s="21">
        <v>1000</v>
      </c>
      <c r="E2806" s="4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7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64" x14ac:dyDescent="0.2">
      <c r="A2807">
        <v>2805</v>
      </c>
      <c r="B2807" s="2" t="s">
        <v>2805</v>
      </c>
      <c r="C2807" s="2" t="s">
        <v>6915</v>
      </c>
      <c r="D2807" s="21">
        <v>400</v>
      </c>
      <c r="E2807" s="4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7">
        <f t="shared" si="258"/>
        <v>110.00000000000001</v>
      </c>
      <c r="P2807" s="5">
        <f t="shared" si="259"/>
        <v>24</v>
      </c>
      <c r="Q2807" t="str">
        <f t="shared" si="260"/>
        <v>theater</v>
      </c>
      <c r="R2807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48" x14ac:dyDescent="0.2">
      <c r="A2808">
        <v>2806</v>
      </c>
      <c r="B2808" s="2" t="s">
        <v>2806</v>
      </c>
      <c r="C2808" s="2" t="s">
        <v>6916</v>
      </c>
      <c r="D2808" s="21">
        <v>3000</v>
      </c>
      <c r="E2808" s="4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7">
        <f t="shared" si="258"/>
        <v>112.1</v>
      </c>
      <c r="P2808" s="5">
        <f t="shared" si="259"/>
        <v>44</v>
      </c>
      <c r="Q2808" t="str">
        <f t="shared" si="260"/>
        <v>theater</v>
      </c>
      <c r="R2808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ht="16" x14ac:dyDescent="0.2">
      <c r="A2809">
        <v>2807</v>
      </c>
      <c r="B2809" s="2" t="s">
        <v>2807</v>
      </c>
      <c r="C2809" s="2" t="s">
        <v>6917</v>
      </c>
      <c r="D2809" s="21">
        <v>5000</v>
      </c>
      <c r="E2809" s="4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7">
        <f t="shared" si="258"/>
        <v>126</v>
      </c>
      <c r="P2809" s="5">
        <f t="shared" si="259"/>
        <v>67</v>
      </c>
      <c r="Q2809" t="str">
        <f t="shared" si="260"/>
        <v>theater</v>
      </c>
      <c r="R2809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48" x14ac:dyDescent="0.2">
      <c r="A2810">
        <v>2808</v>
      </c>
      <c r="B2810" s="2" t="s">
        <v>2808</v>
      </c>
      <c r="C2810" s="2" t="s">
        <v>6918</v>
      </c>
      <c r="D2810" s="21">
        <v>4500</v>
      </c>
      <c r="E2810" s="4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7">
        <f t="shared" si="258"/>
        <v>100.24444444444444</v>
      </c>
      <c r="P2810" s="5">
        <f t="shared" si="259"/>
        <v>65</v>
      </c>
      <c r="Q2810" t="str">
        <f t="shared" si="260"/>
        <v>theater</v>
      </c>
      <c r="R2810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48" x14ac:dyDescent="0.2">
      <c r="A2811">
        <v>2809</v>
      </c>
      <c r="B2811" s="2" t="s">
        <v>2809</v>
      </c>
      <c r="C2811" s="2" t="s">
        <v>6919</v>
      </c>
      <c r="D2811" s="21">
        <v>2500</v>
      </c>
      <c r="E2811" s="4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7">
        <f t="shared" si="258"/>
        <v>102.4</v>
      </c>
      <c r="P2811" s="5">
        <f t="shared" si="259"/>
        <v>121</v>
      </c>
      <c r="Q2811" t="str">
        <f t="shared" si="260"/>
        <v>theater</v>
      </c>
      <c r="R2811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48" x14ac:dyDescent="0.2">
      <c r="A2812">
        <v>2810</v>
      </c>
      <c r="B2812" s="2" t="s">
        <v>2810</v>
      </c>
      <c r="C2812" s="2" t="s">
        <v>6920</v>
      </c>
      <c r="D2812" s="21">
        <v>2500</v>
      </c>
      <c r="E2812" s="4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7">
        <f t="shared" si="258"/>
        <v>108.2</v>
      </c>
      <c r="P2812" s="5">
        <f t="shared" si="259"/>
        <v>47</v>
      </c>
      <c r="Q2812" t="str">
        <f t="shared" si="260"/>
        <v>theater</v>
      </c>
      <c r="R2812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48" x14ac:dyDescent="0.2">
      <c r="A2813">
        <v>2811</v>
      </c>
      <c r="B2813" s="2" t="s">
        <v>2811</v>
      </c>
      <c r="C2813" s="2" t="s">
        <v>6921</v>
      </c>
      <c r="D2813" s="21">
        <v>10000</v>
      </c>
      <c r="E2813" s="4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7">
        <f t="shared" si="258"/>
        <v>100.27</v>
      </c>
      <c r="P2813" s="5">
        <f t="shared" si="259"/>
        <v>92</v>
      </c>
      <c r="Q2813" t="str">
        <f t="shared" si="260"/>
        <v>theater</v>
      </c>
      <c r="R2813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48" x14ac:dyDescent="0.2">
      <c r="A2814">
        <v>2812</v>
      </c>
      <c r="B2814" s="2" t="s">
        <v>2812</v>
      </c>
      <c r="C2814" s="2" t="s">
        <v>6922</v>
      </c>
      <c r="D2814" s="21">
        <v>5000</v>
      </c>
      <c r="E2814" s="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7">
        <f t="shared" si="258"/>
        <v>113.3</v>
      </c>
      <c r="P2814" s="5">
        <f t="shared" si="259"/>
        <v>68</v>
      </c>
      <c r="Q2814" t="str">
        <f t="shared" si="260"/>
        <v>theater</v>
      </c>
      <c r="R2814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48" x14ac:dyDescent="0.2">
      <c r="A2815">
        <v>2813</v>
      </c>
      <c r="B2815" s="2" t="s">
        <v>2813</v>
      </c>
      <c r="C2815" s="2" t="s">
        <v>6923</v>
      </c>
      <c r="D2815" s="21">
        <v>2800</v>
      </c>
      <c r="E2815" s="4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7">
        <f t="shared" si="258"/>
        <v>127.57571428571428</v>
      </c>
      <c r="P2815" s="5">
        <f t="shared" si="259"/>
        <v>37</v>
      </c>
      <c r="Q2815" t="str">
        <f t="shared" si="260"/>
        <v>theater</v>
      </c>
      <c r="R2815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48" x14ac:dyDescent="0.2">
      <c r="A2816">
        <v>2814</v>
      </c>
      <c r="B2816" s="2" t="s">
        <v>2814</v>
      </c>
      <c r="C2816" s="2" t="s">
        <v>6924</v>
      </c>
      <c r="D2816" s="21">
        <v>1500</v>
      </c>
      <c r="E2816" s="4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7">
        <f t="shared" si="258"/>
        <v>107.73333333333332</v>
      </c>
      <c r="P2816" s="5">
        <f t="shared" si="259"/>
        <v>25</v>
      </c>
      <c r="Q2816" t="str">
        <f t="shared" si="260"/>
        <v>theater</v>
      </c>
      <c r="R2816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48" x14ac:dyDescent="0.2">
      <c r="A2817">
        <v>2815</v>
      </c>
      <c r="B2817" s="2" t="s">
        <v>2815</v>
      </c>
      <c r="C2817" s="2" t="s">
        <v>6925</v>
      </c>
      <c r="D2817" s="21">
        <v>250</v>
      </c>
      <c r="E2817" s="4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7">
        <f t="shared" si="258"/>
        <v>242</v>
      </c>
      <c r="P2817" s="5">
        <f t="shared" si="259"/>
        <v>43</v>
      </c>
      <c r="Q2817" t="str">
        <f t="shared" si="260"/>
        <v>theater</v>
      </c>
      <c r="R2817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48" x14ac:dyDescent="0.2">
      <c r="A2818">
        <v>2816</v>
      </c>
      <c r="B2818" s="2" t="s">
        <v>2816</v>
      </c>
      <c r="C2818" s="2" t="s">
        <v>6926</v>
      </c>
      <c r="D2818" s="21">
        <v>3000</v>
      </c>
      <c r="E2818" s="4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7">
        <f t="shared" si="258"/>
        <v>141.56666666666666</v>
      </c>
      <c r="P2818" s="5">
        <f t="shared" si="259"/>
        <v>25</v>
      </c>
      <c r="Q2818" t="str">
        <f t="shared" si="260"/>
        <v>theater</v>
      </c>
      <c r="R2818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48" x14ac:dyDescent="0.2">
      <c r="A2819">
        <v>2817</v>
      </c>
      <c r="B2819" s="2" t="s">
        <v>2817</v>
      </c>
      <c r="C2819" s="2" t="s">
        <v>6927</v>
      </c>
      <c r="D2819" s="21">
        <v>600</v>
      </c>
      <c r="E2819" s="4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7">
        <f t="shared" ref="O2819:O2882" si="264">(E2819/D2819)*100</f>
        <v>130</v>
      </c>
      <c r="P2819" s="5">
        <f t="shared" ref="P2819:P2882" si="265">IF(E2819, QUOTIENT(E2819,L2819),0)</f>
        <v>23</v>
      </c>
      <c r="Q2819" t="str">
        <f t="shared" ref="Q2819:Q2882" si="266">LEFT(N2819,FIND("/",N2819,1)-1)</f>
        <v>theater</v>
      </c>
      <c r="R2819" t="str">
        <f t="shared" ref="R2819:R2882" si="267">RIGHT(N2819,LEN(N2819)-FIND("/",N2819,1))</f>
        <v>plays</v>
      </c>
      <c r="S2819" s="15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2" t="s">
        <v>2818</v>
      </c>
      <c r="C2820" s="2" t="s">
        <v>6928</v>
      </c>
      <c r="D2820" s="21">
        <v>10000</v>
      </c>
      <c r="E2820" s="4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7">
        <f t="shared" si="264"/>
        <v>106.03</v>
      </c>
      <c r="P2820" s="5">
        <f t="shared" si="265"/>
        <v>103</v>
      </c>
      <c r="Q2820" t="str">
        <f t="shared" si="266"/>
        <v>theater</v>
      </c>
      <c r="R2820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48" x14ac:dyDescent="0.2">
      <c r="A2821">
        <v>2819</v>
      </c>
      <c r="B2821" s="2" t="s">
        <v>2819</v>
      </c>
      <c r="C2821" s="2" t="s">
        <v>6929</v>
      </c>
      <c r="D2821" s="21">
        <v>5000</v>
      </c>
      <c r="E2821" s="4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7">
        <f t="shared" si="264"/>
        <v>104.80000000000001</v>
      </c>
      <c r="P2821" s="5">
        <f t="shared" si="265"/>
        <v>50</v>
      </c>
      <c r="Q2821" t="str">
        <f t="shared" si="266"/>
        <v>theater</v>
      </c>
      <c r="R2821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48" x14ac:dyDescent="0.2">
      <c r="A2822">
        <v>2820</v>
      </c>
      <c r="B2822" s="2" t="s">
        <v>2820</v>
      </c>
      <c r="C2822" s="2" t="s">
        <v>6930</v>
      </c>
      <c r="D2822" s="21">
        <v>200</v>
      </c>
      <c r="E2822" s="4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7">
        <f t="shared" si="264"/>
        <v>136</v>
      </c>
      <c r="P2822" s="5">
        <f t="shared" si="265"/>
        <v>13</v>
      </c>
      <c r="Q2822" t="str">
        <f t="shared" si="266"/>
        <v>theater</v>
      </c>
      <c r="R2822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48" x14ac:dyDescent="0.2">
      <c r="A2823">
        <v>2821</v>
      </c>
      <c r="B2823" s="2" t="s">
        <v>2821</v>
      </c>
      <c r="C2823" s="2" t="s">
        <v>6931</v>
      </c>
      <c r="D2823" s="21">
        <v>1000</v>
      </c>
      <c r="E2823" s="4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7">
        <f t="shared" si="264"/>
        <v>100</v>
      </c>
      <c r="P2823" s="5">
        <f t="shared" si="265"/>
        <v>28</v>
      </c>
      <c r="Q2823" t="str">
        <f t="shared" si="266"/>
        <v>theater</v>
      </c>
      <c r="R2823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48" x14ac:dyDescent="0.2">
      <c r="A2824">
        <v>2822</v>
      </c>
      <c r="B2824" s="2" t="s">
        <v>2822</v>
      </c>
      <c r="C2824" s="2" t="s">
        <v>6932</v>
      </c>
      <c r="D2824" s="21">
        <v>6000</v>
      </c>
      <c r="E2824" s="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7">
        <f t="shared" si="264"/>
        <v>100</v>
      </c>
      <c r="P2824" s="5">
        <f t="shared" si="265"/>
        <v>63</v>
      </c>
      <c r="Q2824" t="str">
        <f t="shared" si="266"/>
        <v>theater</v>
      </c>
      <c r="R2824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48" x14ac:dyDescent="0.2">
      <c r="A2825">
        <v>2823</v>
      </c>
      <c r="B2825" s="2" t="s">
        <v>2823</v>
      </c>
      <c r="C2825" s="2" t="s">
        <v>6933</v>
      </c>
      <c r="D2825" s="21">
        <v>100</v>
      </c>
      <c r="E2825" s="4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7">
        <f t="shared" si="264"/>
        <v>124</v>
      </c>
      <c r="P2825" s="5">
        <f t="shared" si="265"/>
        <v>8</v>
      </c>
      <c r="Q2825" t="str">
        <f t="shared" si="266"/>
        <v>theater</v>
      </c>
      <c r="R2825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32" x14ac:dyDescent="0.2">
      <c r="A2826">
        <v>2824</v>
      </c>
      <c r="B2826" s="2" t="s">
        <v>2824</v>
      </c>
      <c r="C2826" s="2" t="s">
        <v>6934</v>
      </c>
      <c r="D2826" s="21">
        <v>650</v>
      </c>
      <c r="E2826" s="4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7">
        <f t="shared" si="264"/>
        <v>116.92307692307693</v>
      </c>
      <c r="P2826" s="5">
        <f t="shared" si="265"/>
        <v>50</v>
      </c>
      <c r="Q2826" t="str">
        <f t="shared" si="266"/>
        <v>theater</v>
      </c>
      <c r="R2826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48" x14ac:dyDescent="0.2">
      <c r="A2827">
        <v>2825</v>
      </c>
      <c r="B2827" s="2" t="s">
        <v>2825</v>
      </c>
      <c r="C2827" s="2" t="s">
        <v>6935</v>
      </c>
      <c r="D2827" s="21">
        <v>3000</v>
      </c>
      <c r="E2827" s="4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7">
        <f t="shared" si="264"/>
        <v>103.33333333333334</v>
      </c>
      <c r="P2827" s="5">
        <f t="shared" si="265"/>
        <v>60</v>
      </c>
      <c r="Q2827" t="str">
        <f t="shared" si="266"/>
        <v>theater</v>
      </c>
      <c r="R2827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48" x14ac:dyDescent="0.2">
      <c r="A2828">
        <v>2826</v>
      </c>
      <c r="B2828" s="2" t="s">
        <v>2826</v>
      </c>
      <c r="C2828" s="2" t="s">
        <v>6936</v>
      </c>
      <c r="D2828" s="21">
        <v>2000</v>
      </c>
      <c r="E2828" s="4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7">
        <f t="shared" si="264"/>
        <v>107.74999999999999</v>
      </c>
      <c r="P2828" s="5">
        <f t="shared" si="265"/>
        <v>113</v>
      </c>
      <c r="Q2828" t="str">
        <f t="shared" si="266"/>
        <v>theater</v>
      </c>
      <c r="R2828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48" x14ac:dyDescent="0.2">
      <c r="A2829">
        <v>2827</v>
      </c>
      <c r="B2829" s="2" t="s">
        <v>2827</v>
      </c>
      <c r="C2829" s="2" t="s">
        <v>6937</v>
      </c>
      <c r="D2829" s="21">
        <v>2000</v>
      </c>
      <c r="E2829" s="4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7">
        <f t="shared" si="264"/>
        <v>120.24999999999999</v>
      </c>
      <c r="P2829" s="5">
        <f t="shared" si="265"/>
        <v>104</v>
      </c>
      <c r="Q2829" t="str">
        <f t="shared" si="266"/>
        <v>theater</v>
      </c>
      <c r="R2829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48" x14ac:dyDescent="0.2">
      <c r="A2830">
        <v>2828</v>
      </c>
      <c r="B2830" s="2" t="s">
        <v>2828</v>
      </c>
      <c r="C2830" s="2" t="s">
        <v>6938</v>
      </c>
      <c r="D2830" s="21">
        <v>9500</v>
      </c>
      <c r="E2830" s="4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7">
        <f t="shared" si="264"/>
        <v>100.37894736842105</v>
      </c>
      <c r="P2830" s="5">
        <f t="shared" si="265"/>
        <v>98</v>
      </c>
      <c r="Q2830" t="str">
        <f t="shared" si="266"/>
        <v>theater</v>
      </c>
      <c r="R2830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48" x14ac:dyDescent="0.2">
      <c r="A2831">
        <v>2829</v>
      </c>
      <c r="B2831" s="2" t="s">
        <v>2829</v>
      </c>
      <c r="C2831" s="2" t="s">
        <v>6939</v>
      </c>
      <c r="D2831" s="21">
        <v>2500</v>
      </c>
      <c r="E2831" s="4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7">
        <f t="shared" si="264"/>
        <v>106.52</v>
      </c>
      <c r="P2831" s="5">
        <f t="shared" si="265"/>
        <v>35</v>
      </c>
      <c r="Q2831" t="str">
        <f t="shared" si="266"/>
        <v>theater</v>
      </c>
      <c r="R2831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32" x14ac:dyDescent="0.2">
      <c r="A2832">
        <v>2830</v>
      </c>
      <c r="B2832" s="2" t="s">
        <v>2830</v>
      </c>
      <c r="C2832" s="2" t="s">
        <v>6940</v>
      </c>
      <c r="D2832" s="21">
        <v>3000</v>
      </c>
      <c r="E2832" s="4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7">
        <f t="shared" si="264"/>
        <v>100</v>
      </c>
      <c r="P2832" s="5">
        <f t="shared" si="265"/>
        <v>272</v>
      </c>
      <c r="Q2832" t="str">
        <f t="shared" si="266"/>
        <v>theater</v>
      </c>
      <c r="R2832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32" x14ac:dyDescent="0.2">
      <c r="A2833">
        <v>2831</v>
      </c>
      <c r="B2833" s="2" t="s">
        <v>2831</v>
      </c>
      <c r="C2833" s="2" t="s">
        <v>6941</v>
      </c>
      <c r="D2833" s="21">
        <v>3000</v>
      </c>
      <c r="E2833" s="4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7">
        <f t="shared" si="264"/>
        <v>110.66666666666667</v>
      </c>
      <c r="P2833" s="5">
        <f t="shared" si="265"/>
        <v>63</v>
      </c>
      <c r="Q2833" t="str">
        <f t="shared" si="266"/>
        <v>theater</v>
      </c>
      <c r="R2833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48" x14ac:dyDescent="0.2">
      <c r="A2834">
        <v>2832</v>
      </c>
      <c r="B2834" s="2" t="s">
        <v>2832</v>
      </c>
      <c r="C2834" s="2" t="s">
        <v>6942</v>
      </c>
      <c r="D2834" s="21">
        <v>2500</v>
      </c>
      <c r="E2834" s="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7">
        <f t="shared" si="264"/>
        <v>114.71959999999999</v>
      </c>
      <c r="P2834" s="5">
        <f t="shared" si="265"/>
        <v>30</v>
      </c>
      <c r="Q2834" t="str">
        <f t="shared" si="266"/>
        <v>theater</v>
      </c>
      <c r="R2834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ht="16" x14ac:dyDescent="0.2">
      <c r="A2835">
        <v>2833</v>
      </c>
      <c r="B2835" s="2" t="s">
        <v>2833</v>
      </c>
      <c r="C2835" s="2" t="s">
        <v>6943</v>
      </c>
      <c r="D2835" s="21">
        <v>2700</v>
      </c>
      <c r="E2835" s="4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7">
        <f t="shared" si="264"/>
        <v>108.25925925925925</v>
      </c>
      <c r="P2835" s="5">
        <f t="shared" si="265"/>
        <v>83</v>
      </c>
      <c r="Q2835" t="str">
        <f t="shared" si="266"/>
        <v>theater</v>
      </c>
      <c r="R2835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48" x14ac:dyDescent="0.2">
      <c r="A2836">
        <v>2834</v>
      </c>
      <c r="B2836" s="2" t="s">
        <v>2834</v>
      </c>
      <c r="C2836" s="2" t="s">
        <v>6944</v>
      </c>
      <c r="D2836" s="21">
        <v>800</v>
      </c>
      <c r="E2836" s="4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7">
        <f t="shared" si="264"/>
        <v>170</v>
      </c>
      <c r="P2836" s="5">
        <f t="shared" si="265"/>
        <v>64</v>
      </c>
      <c r="Q2836" t="str">
        <f t="shared" si="266"/>
        <v>theater</v>
      </c>
      <c r="R2836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48" x14ac:dyDescent="0.2">
      <c r="A2837">
        <v>2835</v>
      </c>
      <c r="B2837" s="2" t="s">
        <v>2835</v>
      </c>
      <c r="C2837" s="2" t="s">
        <v>6945</v>
      </c>
      <c r="D2837" s="21">
        <v>1000</v>
      </c>
      <c r="E2837" s="4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7">
        <f t="shared" si="264"/>
        <v>187.09899999999999</v>
      </c>
      <c r="P2837" s="5">
        <f t="shared" si="265"/>
        <v>20</v>
      </c>
      <c r="Q2837" t="str">
        <f t="shared" si="266"/>
        <v>theater</v>
      </c>
      <c r="R2837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48" x14ac:dyDescent="0.2">
      <c r="A2838">
        <v>2836</v>
      </c>
      <c r="B2838" s="2" t="s">
        <v>2836</v>
      </c>
      <c r="C2838" s="2" t="s">
        <v>6946</v>
      </c>
      <c r="D2838" s="21">
        <v>450</v>
      </c>
      <c r="E2838" s="4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7">
        <f t="shared" si="264"/>
        <v>107.77777777777777</v>
      </c>
      <c r="P2838" s="5">
        <f t="shared" si="265"/>
        <v>44</v>
      </c>
      <c r="Q2838" t="str">
        <f t="shared" si="266"/>
        <v>theater</v>
      </c>
      <c r="R2838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64" x14ac:dyDescent="0.2">
      <c r="A2839">
        <v>2837</v>
      </c>
      <c r="B2839" s="2" t="s">
        <v>2837</v>
      </c>
      <c r="C2839" s="2" t="s">
        <v>6947</v>
      </c>
      <c r="D2839" s="21">
        <v>850</v>
      </c>
      <c r="E2839" s="4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7">
        <f t="shared" si="264"/>
        <v>100</v>
      </c>
      <c r="P2839" s="5">
        <f t="shared" si="265"/>
        <v>40</v>
      </c>
      <c r="Q2839" t="str">
        <f t="shared" si="266"/>
        <v>theater</v>
      </c>
      <c r="R2839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48" x14ac:dyDescent="0.2">
      <c r="A2840">
        <v>2838</v>
      </c>
      <c r="B2840" s="2" t="s">
        <v>2838</v>
      </c>
      <c r="C2840" s="2" t="s">
        <v>6948</v>
      </c>
      <c r="D2840" s="21">
        <v>2000</v>
      </c>
      <c r="E2840" s="4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7">
        <f t="shared" si="264"/>
        <v>120.24999999999999</v>
      </c>
      <c r="P2840" s="5">
        <f t="shared" si="265"/>
        <v>44</v>
      </c>
      <c r="Q2840" t="str">
        <f t="shared" si="266"/>
        <v>theater</v>
      </c>
      <c r="R2840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48" x14ac:dyDescent="0.2">
      <c r="A2841">
        <v>2839</v>
      </c>
      <c r="B2841" s="2" t="s">
        <v>2839</v>
      </c>
      <c r="C2841" s="2" t="s">
        <v>6949</v>
      </c>
      <c r="D2841" s="21">
        <v>3500</v>
      </c>
      <c r="E2841" s="4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7">
        <f t="shared" si="264"/>
        <v>111.42857142857143</v>
      </c>
      <c r="P2841" s="5">
        <f t="shared" si="265"/>
        <v>125</v>
      </c>
      <c r="Q2841" t="str">
        <f t="shared" si="266"/>
        <v>theater</v>
      </c>
      <c r="R2841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48" x14ac:dyDescent="0.2">
      <c r="A2842">
        <v>2840</v>
      </c>
      <c r="B2842" s="2" t="s">
        <v>2840</v>
      </c>
      <c r="C2842" s="2" t="s">
        <v>6950</v>
      </c>
      <c r="D2842" s="21">
        <v>2500</v>
      </c>
      <c r="E2842" s="4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7">
        <f t="shared" si="264"/>
        <v>104</v>
      </c>
      <c r="P2842" s="5">
        <f t="shared" si="265"/>
        <v>19</v>
      </c>
      <c r="Q2842" t="str">
        <f t="shared" si="266"/>
        <v>theater</v>
      </c>
      <c r="R2842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48" x14ac:dyDescent="0.2">
      <c r="A2843">
        <v>2841</v>
      </c>
      <c r="B2843" s="2" t="s">
        <v>2841</v>
      </c>
      <c r="C2843" s="2" t="s">
        <v>6951</v>
      </c>
      <c r="D2843" s="21">
        <v>1000</v>
      </c>
      <c r="E2843" s="4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7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48" x14ac:dyDescent="0.2">
      <c r="A2844">
        <v>2842</v>
      </c>
      <c r="B2844" s="2" t="s">
        <v>2842</v>
      </c>
      <c r="C2844" s="2" t="s">
        <v>6952</v>
      </c>
      <c r="D2844" s="21">
        <v>1500</v>
      </c>
      <c r="E2844" s="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7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48" x14ac:dyDescent="0.2">
      <c r="A2845">
        <v>2843</v>
      </c>
      <c r="B2845" s="2" t="s">
        <v>2843</v>
      </c>
      <c r="C2845" s="2" t="s">
        <v>6953</v>
      </c>
      <c r="D2845" s="21">
        <v>1200</v>
      </c>
      <c r="E2845" s="4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7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48" x14ac:dyDescent="0.2">
      <c r="A2846">
        <v>2844</v>
      </c>
      <c r="B2846" s="2" t="s">
        <v>2844</v>
      </c>
      <c r="C2846" s="2" t="s">
        <v>6954</v>
      </c>
      <c r="D2846" s="21">
        <v>550</v>
      </c>
      <c r="E2846" s="4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7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48" x14ac:dyDescent="0.2">
      <c r="A2847">
        <v>2845</v>
      </c>
      <c r="B2847" s="2" t="s">
        <v>2845</v>
      </c>
      <c r="C2847" s="2" t="s">
        <v>6955</v>
      </c>
      <c r="D2847" s="21">
        <v>7500</v>
      </c>
      <c r="E2847" s="4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7">
        <f t="shared" si="264"/>
        <v>31.546666666666667</v>
      </c>
      <c r="P2847" s="5">
        <f t="shared" si="265"/>
        <v>60</v>
      </c>
      <c r="Q2847" t="str">
        <f t="shared" si="266"/>
        <v>theater</v>
      </c>
      <c r="R2847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48" x14ac:dyDescent="0.2">
      <c r="A2848">
        <v>2846</v>
      </c>
      <c r="B2848" s="2" t="s">
        <v>2846</v>
      </c>
      <c r="C2848" s="2" t="s">
        <v>6956</v>
      </c>
      <c r="D2848" s="21">
        <v>8000</v>
      </c>
      <c r="E2848" s="4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7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48" x14ac:dyDescent="0.2">
      <c r="A2849">
        <v>2847</v>
      </c>
      <c r="B2849" s="2" t="s">
        <v>2847</v>
      </c>
      <c r="C2849" s="2" t="s">
        <v>6957</v>
      </c>
      <c r="D2849" s="21">
        <v>2000</v>
      </c>
      <c r="E2849" s="4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7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48" x14ac:dyDescent="0.2">
      <c r="A2850">
        <v>2848</v>
      </c>
      <c r="B2850" s="2" t="s">
        <v>2848</v>
      </c>
      <c r="C2850" s="2" t="s">
        <v>6958</v>
      </c>
      <c r="D2850" s="21">
        <v>35000</v>
      </c>
      <c r="E2850" s="4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7">
        <f t="shared" si="264"/>
        <v>0.2</v>
      </c>
      <c r="P2850" s="5">
        <f t="shared" si="265"/>
        <v>23</v>
      </c>
      <c r="Q2850" t="str">
        <f t="shared" si="266"/>
        <v>theater</v>
      </c>
      <c r="R2850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48" x14ac:dyDescent="0.2">
      <c r="A2851">
        <v>2849</v>
      </c>
      <c r="B2851" s="2" t="s">
        <v>2849</v>
      </c>
      <c r="C2851" s="2" t="s">
        <v>6959</v>
      </c>
      <c r="D2851" s="21">
        <v>500</v>
      </c>
      <c r="E2851" s="4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7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48" x14ac:dyDescent="0.2">
      <c r="A2852">
        <v>2850</v>
      </c>
      <c r="B2852" s="2" t="s">
        <v>2850</v>
      </c>
      <c r="C2852" s="2" t="s">
        <v>6960</v>
      </c>
      <c r="D2852" s="21">
        <v>8000</v>
      </c>
      <c r="E2852" s="4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7">
        <f t="shared" si="264"/>
        <v>3.8875000000000002</v>
      </c>
      <c r="P2852" s="5">
        <f t="shared" si="265"/>
        <v>23</v>
      </c>
      <c r="Q2852" t="str">
        <f t="shared" si="266"/>
        <v>theater</v>
      </c>
      <c r="R2852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48" x14ac:dyDescent="0.2">
      <c r="A2853">
        <v>2851</v>
      </c>
      <c r="B2853" s="2" t="s">
        <v>2851</v>
      </c>
      <c r="C2853" s="2" t="s">
        <v>6961</v>
      </c>
      <c r="D2853" s="21">
        <v>4500</v>
      </c>
      <c r="E2853" s="4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7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48" x14ac:dyDescent="0.2">
      <c r="A2854">
        <v>2852</v>
      </c>
      <c r="B2854" s="2" t="s">
        <v>2852</v>
      </c>
      <c r="C2854" s="2" t="s">
        <v>6962</v>
      </c>
      <c r="D2854" s="21">
        <v>5000</v>
      </c>
      <c r="E2854" s="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7">
        <f t="shared" si="264"/>
        <v>1.9</v>
      </c>
      <c r="P2854" s="5">
        <f t="shared" si="265"/>
        <v>15</v>
      </c>
      <c r="Q2854" t="str">
        <f t="shared" si="266"/>
        <v>theater</v>
      </c>
      <c r="R2854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48" x14ac:dyDescent="0.2">
      <c r="A2855">
        <v>2853</v>
      </c>
      <c r="B2855" s="2" t="s">
        <v>2853</v>
      </c>
      <c r="C2855" s="2" t="s">
        <v>6963</v>
      </c>
      <c r="D2855" s="21">
        <v>9500</v>
      </c>
      <c r="E2855" s="4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7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48" x14ac:dyDescent="0.2">
      <c r="A2856">
        <v>2854</v>
      </c>
      <c r="B2856" s="2" t="s">
        <v>2854</v>
      </c>
      <c r="C2856" s="2" t="s">
        <v>6964</v>
      </c>
      <c r="D2856" s="21">
        <v>1000</v>
      </c>
      <c r="E2856" s="4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7">
        <f t="shared" si="264"/>
        <v>41.699999999999996</v>
      </c>
      <c r="P2856" s="5">
        <f t="shared" si="265"/>
        <v>29</v>
      </c>
      <c r="Q2856" t="str">
        <f t="shared" si="266"/>
        <v>theater</v>
      </c>
      <c r="R2856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48" x14ac:dyDescent="0.2">
      <c r="A2857">
        <v>2855</v>
      </c>
      <c r="B2857" s="2" t="s">
        <v>2855</v>
      </c>
      <c r="C2857" s="2" t="s">
        <v>6965</v>
      </c>
      <c r="D2857" s="21">
        <v>600</v>
      </c>
      <c r="E2857" s="4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7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48" x14ac:dyDescent="0.2">
      <c r="A2858">
        <v>2856</v>
      </c>
      <c r="B2858" s="2" t="s">
        <v>2856</v>
      </c>
      <c r="C2858" s="2" t="s">
        <v>6966</v>
      </c>
      <c r="D2858" s="21">
        <v>3000</v>
      </c>
      <c r="E2858" s="4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7">
        <f t="shared" si="264"/>
        <v>4.8666666666666663</v>
      </c>
      <c r="P2858" s="5">
        <f t="shared" si="265"/>
        <v>24</v>
      </c>
      <c r="Q2858" t="str">
        <f t="shared" si="266"/>
        <v>theater</v>
      </c>
      <c r="R2858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64" x14ac:dyDescent="0.2">
      <c r="A2859">
        <v>2857</v>
      </c>
      <c r="B2859" s="2" t="s">
        <v>2857</v>
      </c>
      <c r="C2859" s="2" t="s">
        <v>6967</v>
      </c>
      <c r="D2859" s="21">
        <v>38000</v>
      </c>
      <c r="E2859" s="4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7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48" x14ac:dyDescent="0.2">
      <c r="A2860">
        <v>2858</v>
      </c>
      <c r="B2860" s="2" t="s">
        <v>2858</v>
      </c>
      <c r="C2860" s="2" t="s">
        <v>6968</v>
      </c>
      <c r="D2860" s="21">
        <v>1000</v>
      </c>
      <c r="E2860" s="4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7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32" x14ac:dyDescent="0.2">
      <c r="A2861">
        <v>2859</v>
      </c>
      <c r="B2861" s="2" t="s">
        <v>2859</v>
      </c>
      <c r="C2861" s="2" t="s">
        <v>6969</v>
      </c>
      <c r="D2861" s="21">
        <v>2000</v>
      </c>
      <c r="E2861" s="4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7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48" x14ac:dyDescent="0.2">
      <c r="A2862">
        <v>2860</v>
      </c>
      <c r="B2862" s="2" t="s">
        <v>2860</v>
      </c>
      <c r="C2862" s="2" t="s">
        <v>6970</v>
      </c>
      <c r="D2862" s="21">
        <v>4000</v>
      </c>
      <c r="E2862" s="4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7">
        <f t="shared" si="264"/>
        <v>6.65</v>
      </c>
      <c r="P2862" s="5">
        <f t="shared" si="265"/>
        <v>29</v>
      </c>
      <c r="Q2862" t="str">
        <f t="shared" si="266"/>
        <v>theater</v>
      </c>
      <c r="R2862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48" x14ac:dyDescent="0.2">
      <c r="A2863">
        <v>2861</v>
      </c>
      <c r="B2863" s="2" t="s">
        <v>2861</v>
      </c>
      <c r="C2863" s="2" t="s">
        <v>6971</v>
      </c>
      <c r="D2863" s="21">
        <v>250</v>
      </c>
      <c r="E2863" s="4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7">
        <f t="shared" si="264"/>
        <v>32</v>
      </c>
      <c r="P2863" s="5">
        <f t="shared" si="265"/>
        <v>26</v>
      </c>
      <c r="Q2863" t="str">
        <f t="shared" si="266"/>
        <v>theater</v>
      </c>
      <c r="R2863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48" x14ac:dyDescent="0.2">
      <c r="A2864">
        <v>2862</v>
      </c>
      <c r="B2864" s="2" t="s">
        <v>2862</v>
      </c>
      <c r="C2864" s="2" t="s">
        <v>6972</v>
      </c>
      <c r="D2864" s="21">
        <v>12700</v>
      </c>
      <c r="E2864" s="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7">
        <f t="shared" si="264"/>
        <v>0.43307086614173229</v>
      </c>
      <c r="P2864" s="5">
        <f t="shared" si="265"/>
        <v>18</v>
      </c>
      <c r="Q2864" t="str">
        <f t="shared" si="266"/>
        <v>theater</v>
      </c>
      <c r="R2864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48" x14ac:dyDescent="0.2">
      <c r="A2865">
        <v>2863</v>
      </c>
      <c r="B2865" s="2" t="s">
        <v>2863</v>
      </c>
      <c r="C2865" s="2" t="s">
        <v>6973</v>
      </c>
      <c r="D2865" s="21">
        <v>50000</v>
      </c>
      <c r="E2865" s="4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7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ht="16" x14ac:dyDescent="0.2">
      <c r="A2866">
        <v>2864</v>
      </c>
      <c r="B2866" s="2" t="s">
        <v>2864</v>
      </c>
      <c r="C2866" s="2" t="s">
        <v>6974</v>
      </c>
      <c r="D2866" s="21">
        <v>2500</v>
      </c>
      <c r="E2866" s="4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7">
        <f t="shared" si="264"/>
        <v>1.6</v>
      </c>
      <c r="P2866" s="5">
        <f t="shared" si="265"/>
        <v>13</v>
      </c>
      <c r="Q2866" t="str">
        <f t="shared" si="266"/>
        <v>theater</v>
      </c>
      <c r="R2866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48" x14ac:dyDescent="0.2">
      <c r="A2867">
        <v>2865</v>
      </c>
      <c r="B2867" s="2" t="s">
        <v>2865</v>
      </c>
      <c r="C2867" s="2" t="s">
        <v>6975</v>
      </c>
      <c r="D2867" s="21">
        <v>2888</v>
      </c>
      <c r="E2867" s="4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7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48" x14ac:dyDescent="0.2">
      <c r="A2868">
        <v>2866</v>
      </c>
      <c r="B2868" s="2" t="s">
        <v>2866</v>
      </c>
      <c r="C2868" s="2" t="s">
        <v>6976</v>
      </c>
      <c r="D2868" s="21">
        <v>5000</v>
      </c>
      <c r="E2868" s="4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7">
        <f t="shared" si="264"/>
        <v>0.89999999999999991</v>
      </c>
      <c r="P2868" s="5">
        <f t="shared" si="265"/>
        <v>22</v>
      </c>
      <c r="Q2868" t="str">
        <f t="shared" si="266"/>
        <v>theater</v>
      </c>
      <c r="R2868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48" x14ac:dyDescent="0.2">
      <c r="A2869">
        <v>2867</v>
      </c>
      <c r="B2869" s="2" t="s">
        <v>2867</v>
      </c>
      <c r="C2869" s="2" t="s">
        <v>6977</v>
      </c>
      <c r="D2869" s="21">
        <v>2500</v>
      </c>
      <c r="E2869" s="4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7">
        <f t="shared" si="264"/>
        <v>20.16</v>
      </c>
      <c r="P2869" s="5">
        <f t="shared" si="265"/>
        <v>50</v>
      </c>
      <c r="Q2869" t="str">
        <f t="shared" si="266"/>
        <v>theater</v>
      </c>
      <c r="R2869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48" x14ac:dyDescent="0.2">
      <c r="A2870">
        <v>2868</v>
      </c>
      <c r="B2870" s="2" t="s">
        <v>2868</v>
      </c>
      <c r="C2870" s="2" t="s">
        <v>6978</v>
      </c>
      <c r="D2870" s="21">
        <v>15000</v>
      </c>
      <c r="E2870" s="4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7">
        <f t="shared" si="264"/>
        <v>42.011733333333332</v>
      </c>
      <c r="P2870" s="5">
        <f t="shared" si="265"/>
        <v>105</v>
      </c>
      <c r="Q2870" t="str">
        <f t="shared" si="266"/>
        <v>theater</v>
      </c>
      <c r="R2870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48" x14ac:dyDescent="0.2">
      <c r="A2871">
        <v>2869</v>
      </c>
      <c r="B2871" s="2" t="s">
        <v>2869</v>
      </c>
      <c r="C2871" s="2" t="s">
        <v>6979</v>
      </c>
      <c r="D2871" s="21">
        <v>20000</v>
      </c>
      <c r="E2871" s="4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7">
        <f t="shared" si="264"/>
        <v>0.88500000000000001</v>
      </c>
      <c r="P2871" s="5">
        <f t="shared" si="265"/>
        <v>35</v>
      </c>
      <c r="Q2871" t="str">
        <f t="shared" si="266"/>
        <v>theater</v>
      </c>
      <c r="R2871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48" x14ac:dyDescent="0.2">
      <c r="A2872">
        <v>2870</v>
      </c>
      <c r="B2872" s="2" t="s">
        <v>2870</v>
      </c>
      <c r="C2872" s="2" t="s">
        <v>6980</v>
      </c>
      <c r="D2872" s="21">
        <v>5000</v>
      </c>
      <c r="E2872" s="4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7">
        <f t="shared" si="264"/>
        <v>15</v>
      </c>
      <c r="P2872" s="5">
        <f t="shared" si="265"/>
        <v>83</v>
      </c>
      <c r="Q2872" t="str">
        <f t="shared" si="266"/>
        <v>theater</v>
      </c>
      <c r="R2872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48" x14ac:dyDescent="0.2">
      <c r="A2873">
        <v>2871</v>
      </c>
      <c r="B2873" s="2" t="s">
        <v>2871</v>
      </c>
      <c r="C2873" s="2" t="s">
        <v>6981</v>
      </c>
      <c r="D2873" s="21">
        <v>10000</v>
      </c>
      <c r="E2873" s="4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7">
        <f t="shared" si="264"/>
        <v>4.67</v>
      </c>
      <c r="P2873" s="5">
        <f t="shared" si="265"/>
        <v>35</v>
      </c>
      <c r="Q2873" t="str">
        <f t="shared" si="266"/>
        <v>theater</v>
      </c>
      <c r="R2873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32" x14ac:dyDescent="0.2">
      <c r="A2874">
        <v>2872</v>
      </c>
      <c r="B2874" s="2" t="s">
        <v>2872</v>
      </c>
      <c r="C2874" s="2" t="s">
        <v>6982</v>
      </c>
      <c r="D2874" s="21">
        <v>3000</v>
      </c>
      <c r="E2874" s="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7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48" x14ac:dyDescent="0.2">
      <c r="A2875">
        <v>2873</v>
      </c>
      <c r="B2875" s="2" t="s">
        <v>2873</v>
      </c>
      <c r="C2875" s="2" t="s">
        <v>6983</v>
      </c>
      <c r="D2875" s="21">
        <v>2500</v>
      </c>
      <c r="E2875" s="4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7">
        <f t="shared" si="264"/>
        <v>38.119999999999997</v>
      </c>
      <c r="P2875" s="5">
        <f t="shared" si="265"/>
        <v>119</v>
      </c>
      <c r="Q2875" t="str">
        <f t="shared" si="266"/>
        <v>theater</v>
      </c>
      <c r="R2875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48" x14ac:dyDescent="0.2">
      <c r="A2876">
        <v>2874</v>
      </c>
      <c r="B2876" s="2" t="s">
        <v>2874</v>
      </c>
      <c r="C2876" s="2" t="s">
        <v>6984</v>
      </c>
      <c r="D2876" s="21">
        <v>5000</v>
      </c>
      <c r="E2876" s="4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7">
        <f t="shared" si="264"/>
        <v>5.42</v>
      </c>
      <c r="P2876" s="5">
        <f t="shared" si="265"/>
        <v>90</v>
      </c>
      <c r="Q2876" t="str">
        <f t="shared" si="266"/>
        <v>theater</v>
      </c>
      <c r="R2876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48" x14ac:dyDescent="0.2">
      <c r="A2877">
        <v>2875</v>
      </c>
      <c r="B2877" s="2" t="s">
        <v>2875</v>
      </c>
      <c r="C2877" s="2" t="s">
        <v>6985</v>
      </c>
      <c r="D2877" s="21">
        <v>20000</v>
      </c>
      <c r="E2877" s="4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7">
        <f t="shared" si="264"/>
        <v>3.4999999999999996E-2</v>
      </c>
      <c r="P2877" s="5">
        <f t="shared" si="265"/>
        <v>2</v>
      </c>
      <c r="Q2877" t="str">
        <f t="shared" si="266"/>
        <v>theater</v>
      </c>
      <c r="R2877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48" x14ac:dyDescent="0.2">
      <c r="A2878">
        <v>2876</v>
      </c>
      <c r="B2878" s="2" t="s">
        <v>2876</v>
      </c>
      <c r="C2878" s="2" t="s">
        <v>6986</v>
      </c>
      <c r="D2878" s="21">
        <v>150000</v>
      </c>
      <c r="E2878" s="4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7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48" x14ac:dyDescent="0.2">
      <c r="A2879">
        <v>2877</v>
      </c>
      <c r="B2879" s="2" t="s">
        <v>2877</v>
      </c>
      <c r="C2879" s="2" t="s">
        <v>6987</v>
      </c>
      <c r="D2879" s="21">
        <v>6000</v>
      </c>
      <c r="E2879" s="4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7">
        <f t="shared" si="264"/>
        <v>10.833333333333334</v>
      </c>
      <c r="P2879" s="5">
        <f t="shared" si="265"/>
        <v>108</v>
      </c>
      <c r="Q2879" t="str">
        <f t="shared" si="266"/>
        <v>theater</v>
      </c>
      <c r="R2879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48" x14ac:dyDescent="0.2">
      <c r="A2880">
        <v>2878</v>
      </c>
      <c r="B2880" s="2" t="s">
        <v>2878</v>
      </c>
      <c r="C2880" s="2" t="s">
        <v>6988</v>
      </c>
      <c r="D2880" s="21">
        <v>3000</v>
      </c>
      <c r="E2880" s="4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7">
        <f t="shared" si="264"/>
        <v>2.1</v>
      </c>
      <c r="P2880" s="5">
        <f t="shared" si="265"/>
        <v>15</v>
      </c>
      <c r="Q2880" t="str">
        <f t="shared" si="266"/>
        <v>theater</v>
      </c>
      <c r="R2880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48" x14ac:dyDescent="0.2">
      <c r="A2881">
        <v>2879</v>
      </c>
      <c r="B2881" s="2" t="s">
        <v>2879</v>
      </c>
      <c r="C2881" s="2" t="s">
        <v>6989</v>
      </c>
      <c r="D2881" s="21">
        <v>11200</v>
      </c>
      <c r="E2881" s="4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7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48" x14ac:dyDescent="0.2">
      <c r="A2882">
        <v>2880</v>
      </c>
      <c r="B2882" s="2" t="s">
        <v>2880</v>
      </c>
      <c r="C2882" s="2" t="s">
        <v>6990</v>
      </c>
      <c r="D2882" s="21">
        <v>12000</v>
      </c>
      <c r="E2882" s="4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7">
        <f t="shared" si="264"/>
        <v>23.333333333333332</v>
      </c>
      <c r="P2882" s="5">
        <f t="shared" si="265"/>
        <v>96</v>
      </c>
      <c r="Q2882" t="str">
        <f t="shared" si="266"/>
        <v>theater</v>
      </c>
      <c r="R2882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48" x14ac:dyDescent="0.2">
      <c r="A2883">
        <v>2881</v>
      </c>
      <c r="B2883" s="2" t="s">
        <v>2881</v>
      </c>
      <c r="C2883" s="2" t="s">
        <v>6991</v>
      </c>
      <c r="D2883" s="21">
        <v>5500</v>
      </c>
      <c r="E2883" s="4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7">
        <f t="shared" ref="O2883:O2946" si="270">(E2883/D2883)*100</f>
        <v>0</v>
      </c>
      <c r="P2883" s="5">
        <f t="shared" ref="P2883:P2946" si="271">IF(E2883, QUOTIENT(E2883,L2883),0)</f>
        <v>0</v>
      </c>
      <c r="Q2883" t="str">
        <f t="shared" ref="Q2883:Q2946" si="272">LEFT(N2883,FIND("/",N2883,1)-1)</f>
        <v>theater</v>
      </c>
      <c r="R2883" t="str">
        <f t="shared" ref="R2883:R2946" si="273">RIGHT(N2883,LEN(N2883)-FIND("/",N2883,1))</f>
        <v>plays</v>
      </c>
      <c r="S2883" s="15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2" t="s">
        <v>2882</v>
      </c>
      <c r="C2884" s="2" t="s">
        <v>6992</v>
      </c>
      <c r="D2884" s="21">
        <v>750</v>
      </c>
      <c r="E2884" s="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7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48" x14ac:dyDescent="0.2">
      <c r="A2885">
        <v>2883</v>
      </c>
      <c r="B2885" s="2" t="s">
        <v>2883</v>
      </c>
      <c r="C2885" s="2" t="s">
        <v>6993</v>
      </c>
      <c r="D2885" s="21">
        <v>10000</v>
      </c>
      <c r="E2885" s="4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7">
        <f t="shared" si="270"/>
        <v>19.079999999999998</v>
      </c>
      <c r="P2885" s="5">
        <f t="shared" si="271"/>
        <v>381</v>
      </c>
      <c r="Q2885" t="str">
        <f t="shared" si="272"/>
        <v>theater</v>
      </c>
      <c r="R2885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32" x14ac:dyDescent="0.2">
      <c r="A2886">
        <v>2884</v>
      </c>
      <c r="B2886" s="2" t="s">
        <v>2884</v>
      </c>
      <c r="C2886" s="2" t="s">
        <v>6994</v>
      </c>
      <c r="D2886" s="21">
        <v>45000</v>
      </c>
      <c r="E2886" s="4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7">
        <f t="shared" si="270"/>
        <v>0.41111111111111115</v>
      </c>
      <c r="P2886" s="5">
        <f t="shared" si="271"/>
        <v>46</v>
      </c>
      <c r="Q2886" t="str">
        <f t="shared" si="272"/>
        <v>theater</v>
      </c>
      <c r="R2886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32" x14ac:dyDescent="0.2">
      <c r="A2887">
        <v>2885</v>
      </c>
      <c r="B2887" s="2" t="s">
        <v>2885</v>
      </c>
      <c r="C2887" s="2" t="s">
        <v>6995</v>
      </c>
      <c r="D2887" s="21">
        <v>400</v>
      </c>
      <c r="E2887" s="4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7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48" x14ac:dyDescent="0.2">
      <c r="A2888">
        <v>2886</v>
      </c>
      <c r="B2888" s="2" t="s">
        <v>2886</v>
      </c>
      <c r="C2888" s="2" t="s">
        <v>6996</v>
      </c>
      <c r="D2888" s="21">
        <v>200</v>
      </c>
      <c r="E2888" s="4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7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48" x14ac:dyDescent="0.2">
      <c r="A2889">
        <v>2887</v>
      </c>
      <c r="B2889" s="2" t="s">
        <v>2887</v>
      </c>
      <c r="C2889" s="2" t="s">
        <v>6997</v>
      </c>
      <c r="D2889" s="21">
        <v>3000</v>
      </c>
      <c r="E2889" s="4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7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48" x14ac:dyDescent="0.2">
      <c r="A2890">
        <v>2888</v>
      </c>
      <c r="B2890" s="2" t="s">
        <v>2888</v>
      </c>
      <c r="C2890" s="2" t="s">
        <v>6998</v>
      </c>
      <c r="D2890" s="21">
        <v>30000</v>
      </c>
      <c r="E2890" s="4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7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48" x14ac:dyDescent="0.2">
      <c r="A2891">
        <v>2889</v>
      </c>
      <c r="B2891" s="2" t="s">
        <v>2889</v>
      </c>
      <c r="C2891" s="2" t="s">
        <v>6999</v>
      </c>
      <c r="D2891" s="21">
        <v>3000</v>
      </c>
      <c r="E2891" s="4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7">
        <f t="shared" si="270"/>
        <v>38.066666666666663</v>
      </c>
      <c r="P2891" s="5">
        <f t="shared" si="271"/>
        <v>81</v>
      </c>
      <c r="Q2891" t="str">
        <f t="shared" si="272"/>
        <v>theater</v>
      </c>
      <c r="R2891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48" x14ac:dyDescent="0.2">
      <c r="A2892">
        <v>2890</v>
      </c>
      <c r="B2892" s="2" t="s">
        <v>2890</v>
      </c>
      <c r="C2892" s="2" t="s">
        <v>7000</v>
      </c>
      <c r="D2892" s="21">
        <v>2000</v>
      </c>
      <c r="E2892" s="4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7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48" x14ac:dyDescent="0.2">
      <c r="A2893">
        <v>2891</v>
      </c>
      <c r="B2893" s="2" t="s">
        <v>2891</v>
      </c>
      <c r="C2893" s="2" t="s">
        <v>7001</v>
      </c>
      <c r="D2893" s="21">
        <v>10000</v>
      </c>
      <c r="E2893" s="4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7">
        <f t="shared" si="270"/>
        <v>2.73</v>
      </c>
      <c r="P2893" s="5">
        <f t="shared" si="271"/>
        <v>27</v>
      </c>
      <c r="Q2893" t="str">
        <f t="shared" si="272"/>
        <v>theater</v>
      </c>
      <c r="R2893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48" x14ac:dyDescent="0.2">
      <c r="A2894">
        <v>2892</v>
      </c>
      <c r="B2894" s="2" t="s">
        <v>2892</v>
      </c>
      <c r="C2894" s="2" t="s">
        <v>7002</v>
      </c>
      <c r="D2894" s="21">
        <v>5500</v>
      </c>
      <c r="E2894" s="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7">
        <f t="shared" si="270"/>
        <v>9.0909090909090917</v>
      </c>
      <c r="P2894" s="5">
        <f t="shared" si="271"/>
        <v>29</v>
      </c>
      <c r="Q2894" t="str">
        <f t="shared" si="272"/>
        <v>theater</v>
      </c>
      <c r="R2894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ht="16" x14ac:dyDescent="0.2">
      <c r="A2895">
        <v>2893</v>
      </c>
      <c r="B2895" s="2" t="s">
        <v>2893</v>
      </c>
      <c r="C2895" s="2" t="s">
        <v>7003</v>
      </c>
      <c r="D2895" s="21">
        <v>5000</v>
      </c>
      <c r="E2895" s="4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7">
        <f t="shared" si="270"/>
        <v>0.5</v>
      </c>
      <c r="P2895" s="5">
        <f t="shared" si="271"/>
        <v>12</v>
      </c>
      <c r="Q2895" t="str">
        <f t="shared" si="272"/>
        <v>theater</v>
      </c>
      <c r="R2895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32" x14ac:dyDescent="0.2">
      <c r="A2896">
        <v>2894</v>
      </c>
      <c r="B2896" s="2" t="s">
        <v>2894</v>
      </c>
      <c r="C2896" s="2" t="s">
        <v>7004</v>
      </c>
      <c r="D2896" s="21">
        <v>50000</v>
      </c>
      <c r="E2896" s="4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7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48" x14ac:dyDescent="0.2">
      <c r="A2897">
        <v>2895</v>
      </c>
      <c r="B2897" s="2" t="s">
        <v>2895</v>
      </c>
      <c r="C2897" s="2" t="s">
        <v>7005</v>
      </c>
      <c r="D2897" s="21">
        <v>500</v>
      </c>
      <c r="E2897" s="4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7">
        <f t="shared" si="270"/>
        <v>4.5999999999999996</v>
      </c>
      <c r="P2897" s="5">
        <f t="shared" si="271"/>
        <v>5</v>
      </c>
      <c r="Q2897" t="str">
        <f t="shared" si="272"/>
        <v>theater</v>
      </c>
      <c r="R2897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48" x14ac:dyDescent="0.2">
      <c r="A2898">
        <v>2896</v>
      </c>
      <c r="B2898" s="2" t="s">
        <v>2896</v>
      </c>
      <c r="C2898" s="2" t="s">
        <v>7006</v>
      </c>
      <c r="D2898" s="21">
        <v>3000</v>
      </c>
      <c r="E2898" s="4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7">
        <f t="shared" si="270"/>
        <v>20.833333333333336</v>
      </c>
      <c r="P2898" s="5">
        <f t="shared" si="271"/>
        <v>52</v>
      </c>
      <c r="Q2898" t="str">
        <f t="shared" si="272"/>
        <v>theater</v>
      </c>
      <c r="R2898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48" x14ac:dyDescent="0.2">
      <c r="A2899">
        <v>2897</v>
      </c>
      <c r="B2899" s="2" t="s">
        <v>2897</v>
      </c>
      <c r="C2899" s="2" t="s">
        <v>7007</v>
      </c>
      <c r="D2899" s="21">
        <v>12000</v>
      </c>
      <c r="E2899" s="4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7">
        <f t="shared" si="270"/>
        <v>4.583333333333333</v>
      </c>
      <c r="P2899" s="5">
        <f t="shared" si="271"/>
        <v>183</v>
      </c>
      <c r="Q2899" t="str">
        <f t="shared" si="272"/>
        <v>theater</v>
      </c>
      <c r="R2899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48" x14ac:dyDescent="0.2">
      <c r="A2900">
        <v>2898</v>
      </c>
      <c r="B2900" s="2" t="s">
        <v>2898</v>
      </c>
      <c r="C2900" s="2" t="s">
        <v>7008</v>
      </c>
      <c r="D2900" s="21">
        <v>7500</v>
      </c>
      <c r="E2900" s="4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7">
        <f t="shared" si="270"/>
        <v>4.2133333333333338</v>
      </c>
      <c r="P2900" s="5">
        <f t="shared" si="271"/>
        <v>26</v>
      </c>
      <c r="Q2900" t="str">
        <f t="shared" si="272"/>
        <v>theater</v>
      </c>
      <c r="R2900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48" x14ac:dyDescent="0.2">
      <c r="A2901">
        <v>2899</v>
      </c>
      <c r="B2901" s="2" t="s">
        <v>2899</v>
      </c>
      <c r="C2901" s="2" t="s">
        <v>7009</v>
      </c>
      <c r="D2901" s="21">
        <v>10000</v>
      </c>
      <c r="E2901" s="4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7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48" x14ac:dyDescent="0.2">
      <c r="A2902">
        <v>2900</v>
      </c>
      <c r="B2902" s="2" t="s">
        <v>2900</v>
      </c>
      <c r="C2902" s="2" t="s">
        <v>7010</v>
      </c>
      <c r="D2902" s="21">
        <v>5500</v>
      </c>
      <c r="E2902" s="4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7">
        <f t="shared" si="270"/>
        <v>61.909090909090914</v>
      </c>
      <c r="P2902" s="5">
        <f t="shared" si="271"/>
        <v>486</v>
      </c>
      <c r="Q2902" t="str">
        <f t="shared" si="272"/>
        <v>theater</v>
      </c>
      <c r="R2902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48" x14ac:dyDescent="0.2">
      <c r="A2903">
        <v>2901</v>
      </c>
      <c r="B2903" s="2" t="s">
        <v>2901</v>
      </c>
      <c r="C2903" s="2" t="s">
        <v>7011</v>
      </c>
      <c r="D2903" s="21">
        <v>750</v>
      </c>
      <c r="E2903" s="4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7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32" x14ac:dyDescent="0.2">
      <c r="A2904">
        <v>2902</v>
      </c>
      <c r="B2904" s="2" t="s">
        <v>2902</v>
      </c>
      <c r="C2904" s="2" t="s">
        <v>7012</v>
      </c>
      <c r="D2904" s="21">
        <v>150000</v>
      </c>
      <c r="E2904" s="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7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48" x14ac:dyDescent="0.2">
      <c r="A2905">
        <v>2903</v>
      </c>
      <c r="B2905" s="2" t="s">
        <v>2903</v>
      </c>
      <c r="C2905" s="2" t="s">
        <v>7013</v>
      </c>
      <c r="D2905" s="21">
        <v>5000</v>
      </c>
      <c r="E2905" s="4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7">
        <f t="shared" si="270"/>
        <v>0.77999999999999992</v>
      </c>
      <c r="P2905" s="5">
        <f t="shared" si="271"/>
        <v>9</v>
      </c>
      <c r="Q2905" t="str">
        <f t="shared" si="272"/>
        <v>theater</v>
      </c>
      <c r="R2905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48" x14ac:dyDescent="0.2">
      <c r="A2906">
        <v>2904</v>
      </c>
      <c r="B2906" s="2" t="s">
        <v>2904</v>
      </c>
      <c r="C2906" s="2" t="s">
        <v>7014</v>
      </c>
      <c r="D2906" s="21">
        <v>1500</v>
      </c>
      <c r="E2906" s="4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7">
        <f t="shared" si="270"/>
        <v>5</v>
      </c>
      <c r="P2906" s="5">
        <f t="shared" si="271"/>
        <v>18</v>
      </c>
      <c r="Q2906" t="str">
        <f t="shared" si="272"/>
        <v>theater</v>
      </c>
      <c r="R2906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48" x14ac:dyDescent="0.2">
      <c r="A2907">
        <v>2905</v>
      </c>
      <c r="B2907" s="2" t="s">
        <v>2905</v>
      </c>
      <c r="C2907" s="2" t="s">
        <v>7015</v>
      </c>
      <c r="D2907" s="21">
        <v>3500</v>
      </c>
      <c r="E2907" s="4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7">
        <f t="shared" si="270"/>
        <v>17.771428571428572</v>
      </c>
      <c r="P2907" s="5">
        <f t="shared" si="271"/>
        <v>36</v>
      </c>
      <c r="Q2907" t="str">
        <f t="shared" si="272"/>
        <v>theater</v>
      </c>
      <c r="R2907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48" x14ac:dyDescent="0.2">
      <c r="A2908">
        <v>2906</v>
      </c>
      <c r="B2908" s="2" t="s">
        <v>2906</v>
      </c>
      <c r="C2908" s="2" t="s">
        <v>7016</v>
      </c>
      <c r="D2908" s="21">
        <v>6000</v>
      </c>
      <c r="E2908" s="4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7">
        <f t="shared" si="270"/>
        <v>9.4166666666666661</v>
      </c>
      <c r="P2908" s="5">
        <f t="shared" si="271"/>
        <v>80</v>
      </c>
      <c r="Q2908" t="str">
        <f t="shared" si="272"/>
        <v>theater</v>
      </c>
      <c r="R2908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48" x14ac:dyDescent="0.2">
      <c r="A2909">
        <v>2907</v>
      </c>
      <c r="B2909" s="2" t="s">
        <v>2907</v>
      </c>
      <c r="C2909" s="2" t="s">
        <v>7017</v>
      </c>
      <c r="D2909" s="21">
        <v>2500</v>
      </c>
      <c r="E2909" s="4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7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64" x14ac:dyDescent="0.2">
      <c r="A2910">
        <v>2908</v>
      </c>
      <c r="B2910" s="2" t="s">
        <v>2908</v>
      </c>
      <c r="C2910" s="2" t="s">
        <v>7018</v>
      </c>
      <c r="D2910" s="21">
        <v>9600</v>
      </c>
      <c r="E2910" s="4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7">
        <f t="shared" si="270"/>
        <v>2.75</v>
      </c>
      <c r="P2910" s="5">
        <f t="shared" si="271"/>
        <v>52</v>
      </c>
      <c r="Q2910" t="str">
        <f t="shared" si="272"/>
        <v>theater</v>
      </c>
      <c r="R2910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48" x14ac:dyDescent="0.2">
      <c r="A2911">
        <v>2909</v>
      </c>
      <c r="B2911" s="2" t="s">
        <v>2909</v>
      </c>
      <c r="C2911" s="2" t="s">
        <v>7019</v>
      </c>
      <c r="D2911" s="21">
        <v>180000</v>
      </c>
      <c r="E2911" s="4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7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48" x14ac:dyDescent="0.2">
      <c r="A2912">
        <v>2910</v>
      </c>
      <c r="B2912" s="2" t="s">
        <v>2910</v>
      </c>
      <c r="C2912" s="2" t="s">
        <v>7020</v>
      </c>
      <c r="D2912" s="21">
        <v>30000</v>
      </c>
      <c r="E2912" s="4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7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48" x14ac:dyDescent="0.2">
      <c r="A2913">
        <v>2911</v>
      </c>
      <c r="B2913" s="2" t="s">
        <v>2911</v>
      </c>
      <c r="C2913" s="2" t="s">
        <v>7021</v>
      </c>
      <c r="D2913" s="21">
        <v>1800</v>
      </c>
      <c r="E2913" s="4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7">
        <f t="shared" si="270"/>
        <v>36.5</v>
      </c>
      <c r="P2913" s="5">
        <f t="shared" si="271"/>
        <v>46</v>
      </c>
      <c r="Q2913" t="str">
        <f t="shared" si="272"/>
        <v>theater</v>
      </c>
      <c r="R2913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48" x14ac:dyDescent="0.2">
      <c r="A2914">
        <v>2912</v>
      </c>
      <c r="B2914" s="2" t="s">
        <v>2912</v>
      </c>
      <c r="C2914" s="2" t="s">
        <v>7022</v>
      </c>
      <c r="D2914" s="21">
        <v>14440</v>
      </c>
      <c r="E2914" s="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7">
        <f t="shared" si="270"/>
        <v>14.058171745152354</v>
      </c>
      <c r="P2914" s="5">
        <f t="shared" si="271"/>
        <v>78</v>
      </c>
      <c r="Q2914" t="str">
        <f t="shared" si="272"/>
        <v>theater</v>
      </c>
      <c r="R2914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48" x14ac:dyDescent="0.2">
      <c r="A2915">
        <v>2913</v>
      </c>
      <c r="B2915" s="2" t="s">
        <v>2913</v>
      </c>
      <c r="C2915" s="2" t="s">
        <v>7023</v>
      </c>
      <c r="D2915" s="21">
        <v>10000</v>
      </c>
      <c r="E2915" s="4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7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32" x14ac:dyDescent="0.2">
      <c r="A2916">
        <v>2914</v>
      </c>
      <c r="B2916" s="2" t="s">
        <v>2914</v>
      </c>
      <c r="C2916" s="2" t="s">
        <v>7024</v>
      </c>
      <c r="D2916" s="21">
        <v>25000</v>
      </c>
      <c r="E2916" s="4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7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48" x14ac:dyDescent="0.2">
      <c r="A2917">
        <v>2915</v>
      </c>
      <c r="B2917" s="2" t="s">
        <v>2915</v>
      </c>
      <c r="C2917" s="2" t="s">
        <v>7025</v>
      </c>
      <c r="D2917" s="21">
        <v>1000</v>
      </c>
      <c r="E2917" s="4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7">
        <f t="shared" si="270"/>
        <v>61.1</v>
      </c>
      <c r="P2917" s="5">
        <f t="shared" si="271"/>
        <v>203</v>
      </c>
      <c r="Q2917" t="str">
        <f t="shared" si="272"/>
        <v>theater</v>
      </c>
      <c r="R2917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32" x14ac:dyDescent="0.2">
      <c r="A2918">
        <v>2916</v>
      </c>
      <c r="B2918" s="2" t="s">
        <v>2916</v>
      </c>
      <c r="C2918" s="2" t="s">
        <v>7026</v>
      </c>
      <c r="D2918" s="21">
        <v>1850</v>
      </c>
      <c r="E2918" s="4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7">
        <f t="shared" si="270"/>
        <v>7.8378378378378386</v>
      </c>
      <c r="P2918" s="5">
        <f t="shared" si="271"/>
        <v>20</v>
      </c>
      <c r="Q2918" t="str">
        <f t="shared" si="272"/>
        <v>theater</v>
      </c>
      <c r="R2918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48" x14ac:dyDescent="0.2">
      <c r="A2919">
        <v>2917</v>
      </c>
      <c r="B2919" s="2" t="s">
        <v>2917</v>
      </c>
      <c r="C2919" s="2" t="s">
        <v>7027</v>
      </c>
      <c r="D2919" s="21">
        <v>2000</v>
      </c>
      <c r="E2919" s="4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7">
        <f t="shared" si="270"/>
        <v>21.85</v>
      </c>
      <c r="P2919" s="5">
        <f t="shared" si="271"/>
        <v>48</v>
      </c>
      <c r="Q2919" t="str">
        <f t="shared" si="272"/>
        <v>theater</v>
      </c>
      <c r="R2919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48" x14ac:dyDescent="0.2">
      <c r="A2920">
        <v>2918</v>
      </c>
      <c r="B2920" s="2" t="s">
        <v>2918</v>
      </c>
      <c r="C2920" s="2" t="s">
        <v>7028</v>
      </c>
      <c r="D2920" s="21">
        <v>5000</v>
      </c>
      <c r="E2920" s="4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7">
        <f t="shared" si="270"/>
        <v>27.24</v>
      </c>
      <c r="P2920" s="5">
        <f t="shared" si="271"/>
        <v>68</v>
      </c>
      <c r="Q2920" t="str">
        <f t="shared" si="272"/>
        <v>theater</v>
      </c>
      <c r="R2920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48" x14ac:dyDescent="0.2">
      <c r="A2921">
        <v>2919</v>
      </c>
      <c r="B2921" s="2" t="s">
        <v>2919</v>
      </c>
      <c r="C2921" s="2" t="s">
        <v>7029</v>
      </c>
      <c r="D2921" s="21">
        <v>600</v>
      </c>
      <c r="E2921" s="4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7">
        <f t="shared" si="270"/>
        <v>8.5</v>
      </c>
      <c r="P2921" s="5">
        <f t="shared" si="271"/>
        <v>8</v>
      </c>
      <c r="Q2921" t="str">
        <f t="shared" si="272"/>
        <v>theater</v>
      </c>
      <c r="R2921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48" x14ac:dyDescent="0.2">
      <c r="A2922">
        <v>2920</v>
      </c>
      <c r="B2922" s="2" t="s">
        <v>2920</v>
      </c>
      <c r="C2922" s="2" t="s">
        <v>7030</v>
      </c>
      <c r="D2922" s="21">
        <v>2500</v>
      </c>
      <c r="E2922" s="4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7">
        <f t="shared" si="270"/>
        <v>26.840000000000003</v>
      </c>
      <c r="P2922" s="5">
        <f t="shared" si="271"/>
        <v>51</v>
      </c>
      <c r="Q2922" t="str">
        <f t="shared" si="272"/>
        <v>theater</v>
      </c>
      <c r="R2922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32" x14ac:dyDescent="0.2">
      <c r="A2923">
        <v>2921</v>
      </c>
      <c r="B2923" s="2" t="s">
        <v>2921</v>
      </c>
      <c r="C2923" s="2" t="s">
        <v>7031</v>
      </c>
      <c r="D2923" s="21">
        <v>100</v>
      </c>
      <c r="E2923" s="4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7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48" x14ac:dyDescent="0.2">
      <c r="A2924">
        <v>2922</v>
      </c>
      <c r="B2924" s="2" t="s">
        <v>2922</v>
      </c>
      <c r="C2924" s="2" t="s">
        <v>7032</v>
      </c>
      <c r="D2924" s="21">
        <v>500</v>
      </c>
      <c r="E2924" s="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7">
        <f t="shared" si="270"/>
        <v>100</v>
      </c>
      <c r="P2924" s="5">
        <f t="shared" si="271"/>
        <v>83</v>
      </c>
      <c r="Q2924" t="str">
        <f t="shared" si="272"/>
        <v>theater</v>
      </c>
      <c r="R2924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48" x14ac:dyDescent="0.2">
      <c r="A2925">
        <v>2923</v>
      </c>
      <c r="B2925" s="2" t="s">
        <v>2923</v>
      </c>
      <c r="C2925" s="2" t="s">
        <v>7033</v>
      </c>
      <c r="D2925" s="21">
        <v>300</v>
      </c>
      <c r="E2925" s="4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7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48" x14ac:dyDescent="0.2">
      <c r="A2926">
        <v>2924</v>
      </c>
      <c r="B2926" s="2" t="s">
        <v>2924</v>
      </c>
      <c r="C2926" s="2" t="s">
        <v>7034</v>
      </c>
      <c r="D2926" s="21">
        <v>25000</v>
      </c>
      <c r="E2926" s="4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7">
        <f t="shared" si="270"/>
        <v>103.2</v>
      </c>
      <c r="P2926" s="5">
        <f t="shared" si="271"/>
        <v>175</v>
      </c>
      <c r="Q2926" t="str">
        <f t="shared" si="272"/>
        <v>theater</v>
      </c>
      <c r="R2926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48" x14ac:dyDescent="0.2">
      <c r="A2927">
        <v>2925</v>
      </c>
      <c r="B2927" s="2" t="s">
        <v>2925</v>
      </c>
      <c r="C2927" s="2" t="s">
        <v>7035</v>
      </c>
      <c r="D2927" s="21">
        <v>45000</v>
      </c>
      <c r="E2927" s="4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7">
        <f t="shared" si="270"/>
        <v>102.44597777777777</v>
      </c>
      <c r="P2927" s="5">
        <f t="shared" si="271"/>
        <v>231</v>
      </c>
      <c r="Q2927" t="str">
        <f t="shared" si="272"/>
        <v>theater</v>
      </c>
      <c r="R2927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48" x14ac:dyDescent="0.2">
      <c r="A2928">
        <v>2926</v>
      </c>
      <c r="B2928" s="2" t="s">
        <v>2926</v>
      </c>
      <c r="C2928" s="2" t="s">
        <v>7036</v>
      </c>
      <c r="D2928" s="21">
        <v>3000</v>
      </c>
      <c r="E2928" s="4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7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48" x14ac:dyDescent="0.2">
      <c r="A2929">
        <v>2927</v>
      </c>
      <c r="B2929" s="2" t="s">
        <v>2927</v>
      </c>
      <c r="C2929" s="2" t="s">
        <v>7037</v>
      </c>
      <c r="D2929" s="21">
        <v>1800</v>
      </c>
      <c r="E2929" s="4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7">
        <f t="shared" si="270"/>
        <v>130.83333333333334</v>
      </c>
      <c r="P2929" s="5">
        <f t="shared" si="271"/>
        <v>112</v>
      </c>
      <c r="Q2929" t="str">
        <f t="shared" si="272"/>
        <v>theater</v>
      </c>
      <c r="R2929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32" x14ac:dyDescent="0.2">
      <c r="A2930">
        <v>2928</v>
      </c>
      <c r="B2930" s="2" t="s">
        <v>2928</v>
      </c>
      <c r="C2930" s="2" t="s">
        <v>7038</v>
      </c>
      <c r="D2930" s="21">
        <v>1000</v>
      </c>
      <c r="E2930" s="4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7">
        <f t="shared" si="270"/>
        <v>100</v>
      </c>
      <c r="P2930" s="5">
        <f t="shared" si="271"/>
        <v>41</v>
      </c>
      <c r="Q2930" t="str">
        <f t="shared" si="272"/>
        <v>theater</v>
      </c>
      <c r="R2930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48" x14ac:dyDescent="0.2">
      <c r="A2931">
        <v>2929</v>
      </c>
      <c r="B2931" s="2" t="s">
        <v>2929</v>
      </c>
      <c r="C2931" s="2" t="s">
        <v>7039</v>
      </c>
      <c r="D2931" s="21">
        <v>8000</v>
      </c>
      <c r="E2931" s="4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7">
        <f t="shared" si="270"/>
        <v>102.06937499999999</v>
      </c>
      <c r="P2931" s="5">
        <f t="shared" si="271"/>
        <v>255</v>
      </c>
      <c r="Q2931" t="str">
        <f t="shared" si="272"/>
        <v>theater</v>
      </c>
      <c r="R2931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48" x14ac:dyDescent="0.2">
      <c r="A2932">
        <v>2930</v>
      </c>
      <c r="B2932" s="2" t="s">
        <v>2930</v>
      </c>
      <c r="C2932" s="2" t="s">
        <v>7040</v>
      </c>
      <c r="D2932" s="21">
        <v>10000</v>
      </c>
      <c r="E2932" s="4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7">
        <f t="shared" si="270"/>
        <v>100.92000000000002</v>
      </c>
      <c r="P2932" s="5">
        <f t="shared" si="271"/>
        <v>162</v>
      </c>
      <c r="Q2932" t="str">
        <f t="shared" si="272"/>
        <v>theater</v>
      </c>
      <c r="R2932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48" x14ac:dyDescent="0.2">
      <c r="A2933">
        <v>2931</v>
      </c>
      <c r="B2933" s="2" t="s">
        <v>2931</v>
      </c>
      <c r="C2933" s="2" t="s">
        <v>7041</v>
      </c>
      <c r="D2933" s="21">
        <v>750</v>
      </c>
      <c r="E2933" s="4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7">
        <f t="shared" si="270"/>
        <v>106</v>
      </c>
      <c r="P2933" s="5">
        <f t="shared" si="271"/>
        <v>88</v>
      </c>
      <c r="Q2933" t="str">
        <f t="shared" si="272"/>
        <v>theater</v>
      </c>
      <c r="R2933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48" x14ac:dyDescent="0.2">
      <c r="A2934">
        <v>2932</v>
      </c>
      <c r="B2934" s="2" t="s">
        <v>2932</v>
      </c>
      <c r="C2934" s="2" t="s">
        <v>7042</v>
      </c>
      <c r="D2934" s="21">
        <v>3100</v>
      </c>
      <c r="E2934" s="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7">
        <f t="shared" si="270"/>
        <v>105.0967741935484</v>
      </c>
      <c r="P2934" s="5">
        <f t="shared" si="271"/>
        <v>85</v>
      </c>
      <c r="Q2934" t="str">
        <f t="shared" si="272"/>
        <v>theater</v>
      </c>
      <c r="R2934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48" x14ac:dyDescent="0.2">
      <c r="A2935">
        <v>2933</v>
      </c>
      <c r="B2935" s="2" t="s">
        <v>2933</v>
      </c>
      <c r="C2935" s="2" t="s">
        <v>7043</v>
      </c>
      <c r="D2935" s="21">
        <v>2500</v>
      </c>
      <c r="E2935" s="4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7">
        <f t="shared" si="270"/>
        <v>102.76</v>
      </c>
      <c r="P2935" s="5">
        <f t="shared" si="271"/>
        <v>47</v>
      </c>
      <c r="Q2935" t="str">
        <f t="shared" si="272"/>
        <v>theater</v>
      </c>
      <c r="R2935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48" x14ac:dyDescent="0.2">
      <c r="A2936">
        <v>2934</v>
      </c>
      <c r="B2936" s="2" t="s">
        <v>2934</v>
      </c>
      <c r="C2936" s="2" t="s">
        <v>7044</v>
      </c>
      <c r="D2936" s="21">
        <v>2500</v>
      </c>
      <c r="E2936" s="4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7">
        <f t="shared" si="270"/>
        <v>108</v>
      </c>
      <c r="P2936" s="5">
        <f t="shared" si="271"/>
        <v>72</v>
      </c>
      <c r="Q2936" t="str">
        <f t="shared" si="272"/>
        <v>theater</v>
      </c>
      <c r="R2936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48" x14ac:dyDescent="0.2">
      <c r="A2937">
        <v>2935</v>
      </c>
      <c r="B2937" s="2" t="s">
        <v>2935</v>
      </c>
      <c r="C2937" s="2" t="s">
        <v>7045</v>
      </c>
      <c r="D2937" s="21">
        <v>3500</v>
      </c>
      <c r="E2937" s="4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7">
        <f t="shared" si="270"/>
        <v>100.88571428571429</v>
      </c>
      <c r="P2937" s="5">
        <f t="shared" si="271"/>
        <v>90</v>
      </c>
      <c r="Q2937" t="str">
        <f t="shared" si="272"/>
        <v>theater</v>
      </c>
      <c r="R2937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48" x14ac:dyDescent="0.2">
      <c r="A2938">
        <v>2936</v>
      </c>
      <c r="B2938" s="2" t="s">
        <v>2936</v>
      </c>
      <c r="C2938" s="2" t="s">
        <v>7046</v>
      </c>
      <c r="D2938" s="21">
        <v>1000</v>
      </c>
      <c r="E2938" s="4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7">
        <f t="shared" si="270"/>
        <v>128</v>
      </c>
      <c r="P2938" s="5">
        <f t="shared" si="271"/>
        <v>37</v>
      </c>
      <c r="Q2938" t="str">
        <f t="shared" si="272"/>
        <v>theater</v>
      </c>
      <c r="R2938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32" x14ac:dyDescent="0.2">
      <c r="A2939">
        <v>2937</v>
      </c>
      <c r="B2939" s="2" t="s">
        <v>2937</v>
      </c>
      <c r="C2939" s="2" t="s">
        <v>7047</v>
      </c>
      <c r="D2939" s="21">
        <v>1500</v>
      </c>
      <c r="E2939" s="4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7">
        <f t="shared" si="270"/>
        <v>133.33333333333331</v>
      </c>
      <c r="P2939" s="5">
        <f t="shared" si="271"/>
        <v>36</v>
      </c>
      <c r="Q2939" t="str">
        <f t="shared" si="272"/>
        <v>theater</v>
      </c>
      <c r="R2939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48" x14ac:dyDescent="0.2">
      <c r="A2940">
        <v>2938</v>
      </c>
      <c r="B2940" s="2" t="s">
        <v>2938</v>
      </c>
      <c r="C2940" s="2" t="s">
        <v>7048</v>
      </c>
      <c r="D2940" s="21">
        <v>4000</v>
      </c>
      <c r="E2940" s="4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7">
        <f t="shared" si="270"/>
        <v>101.375</v>
      </c>
      <c r="P2940" s="5">
        <f t="shared" si="271"/>
        <v>126</v>
      </c>
      <c r="Q2940" t="str">
        <f t="shared" si="272"/>
        <v>theater</v>
      </c>
      <c r="R2940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48" x14ac:dyDescent="0.2">
      <c r="A2941">
        <v>2939</v>
      </c>
      <c r="B2941" s="2" t="s">
        <v>2939</v>
      </c>
      <c r="C2941" s="2" t="s">
        <v>7049</v>
      </c>
      <c r="D2941" s="21">
        <v>8000</v>
      </c>
      <c r="E2941" s="4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7">
        <f t="shared" si="270"/>
        <v>102.875</v>
      </c>
      <c r="P2941" s="5">
        <f t="shared" si="271"/>
        <v>329</v>
      </c>
      <c r="Q2941" t="str">
        <f t="shared" si="272"/>
        <v>theater</v>
      </c>
      <c r="R2941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48" x14ac:dyDescent="0.2">
      <c r="A2942">
        <v>2940</v>
      </c>
      <c r="B2942" s="2" t="s">
        <v>2940</v>
      </c>
      <c r="C2942" s="2" t="s">
        <v>7050</v>
      </c>
      <c r="D2942" s="21">
        <v>2500</v>
      </c>
      <c r="E2942" s="4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7">
        <f t="shared" si="270"/>
        <v>107.24000000000001</v>
      </c>
      <c r="P2942" s="5">
        <f t="shared" si="271"/>
        <v>81</v>
      </c>
      <c r="Q2942" t="str">
        <f t="shared" si="272"/>
        <v>theater</v>
      </c>
      <c r="R2942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48" x14ac:dyDescent="0.2">
      <c r="A2943">
        <v>2941</v>
      </c>
      <c r="B2943" s="2" t="s">
        <v>2941</v>
      </c>
      <c r="C2943" s="2" t="s">
        <v>7051</v>
      </c>
      <c r="D2943" s="21">
        <v>25000</v>
      </c>
      <c r="E2943" s="4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7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48" x14ac:dyDescent="0.2">
      <c r="A2944">
        <v>2942</v>
      </c>
      <c r="B2944" s="2" t="s">
        <v>2942</v>
      </c>
      <c r="C2944" s="2" t="s">
        <v>7052</v>
      </c>
      <c r="D2944" s="21">
        <v>200000</v>
      </c>
      <c r="E2944" s="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7">
        <f t="shared" si="270"/>
        <v>20.424999999999997</v>
      </c>
      <c r="P2944" s="5">
        <f t="shared" si="271"/>
        <v>202</v>
      </c>
      <c r="Q2944" t="str">
        <f t="shared" si="272"/>
        <v>theater</v>
      </c>
      <c r="R2944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48" x14ac:dyDescent="0.2">
      <c r="A2945">
        <v>2943</v>
      </c>
      <c r="B2945" s="2" t="s">
        <v>2943</v>
      </c>
      <c r="C2945" s="2" t="s">
        <v>7053</v>
      </c>
      <c r="D2945" s="21">
        <v>3000</v>
      </c>
      <c r="E2945" s="4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7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32" x14ac:dyDescent="0.2">
      <c r="A2946">
        <v>2944</v>
      </c>
      <c r="B2946" s="2" t="s">
        <v>2944</v>
      </c>
      <c r="C2946" s="2" t="s">
        <v>7054</v>
      </c>
      <c r="D2946" s="21">
        <v>10000</v>
      </c>
      <c r="E2946" s="4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7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48" x14ac:dyDescent="0.2">
      <c r="A2947">
        <v>2945</v>
      </c>
      <c r="B2947" s="2" t="s">
        <v>2945</v>
      </c>
      <c r="C2947" s="2" t="s">
        <v>7055</v>
      </c>
      <c r="D2947" s="21">
        <v>50000</v>
      </c>
      <c r="E2947" s="4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7">
        <f t="shared" ref="O2947:O3010" si="276">(E2947/D2947)*100</f>
        <v>0</v>
      </c>
      <c r="P2947" s="5">
        <f t="shared" ref="P2947:P3010" si="277">IF(E2947, QUOTIENT(E2947,L2947),0)</f>
        <v>0</v>
      </c>
      <c r="Q2947" t="str">
        <f t="shared" ref="Q2947:Q3010" si="278">LEFT(N2947,FIND("/",N2947,1)-1)</f>
        <v>theater</v>
      </c>
      <c r="R2947" t="str">
        <f t="shared" ref="R2947:R3010" si="279">RIGHT(N2947,LEN(N2947)-FIND("/",N2947,1))</f>
        <v>spaces</v>
      </c>
      <c r="S2947" s="15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2" t="s">
        <v>2946</v>
      </c>
      <c r="C2948" s="2" t="s">
        <v>7056</v>
      </c>
      <c r="D2948" s="21">
        <v>2000</v>
      </c>
      <c r="E2948" s="4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7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48" x14ac:dyDescent="0.2">
      <c r="A2949">
        <v>2947</v>
      </c>
      <c r="B2949" s="2" t="s">
        <v>2947</v>
      </c>
      <c r="C2949" s="2" t="s">
        <v>7057</v>
      </c>
      <c r="D2949" s="21">
        <v>25000</v>
      </c>
      <c r="E2949" s="4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7">
        <f t="shared" si="276"/>
        <v>4.2880000000000003</v>
      </c>
      <c r="P2949" s="5">
        <f t="shared" si="277"/>
        <v>82</v>
      </c>
      <c r="Q2949" t="str">
        <f t="shared" si="278"/>
        <v>theater</v>
      </c>
      <c r="R2949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48" x14ac:dyDescent="0.2">
      <c r="A2950">
        <v>2948</v>
      </c>
      <c r="B2950" s="2" t="s">
        <v>2948</v>
      </c>
      <c r="C2950" s="2" t="s">
        <v>7058</v>
      </c>
      <c r="D2950" s="21">
        <v>500000</v>
      </c>
      <c r="E2950" s="4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7">
        <f t="shared" si="276"/>
        <v>4.8000000000000004E-3</v>
      </c>
      <c r="P2950" s="5">
        <f t="shared" si="277"/>
        <v>2</v>
      </c>
      <c r="Q2950" t="str">
        <f t="shared" si="278"/>
        <v>theater</v>
      </c>
      <c r="R2950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48" x14ac:dyDescent="0.2">
      <c r="A2951">
        <v>2949</v>
      </c>
      <c r="B2951" s="2" t="s">
        <v>2949</v>
      </c>
      <c r="C2951" s="2" t="s">
        <v>7059</v>
      </c>
      <c r="D2951" s="21">
        <v>1000</v>
      </c>
      <c r="E2951" s="4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7">
        <f t="shared" si="276"/>
        <v>2.5</v>
      </c>
      <c r="P2951" s="5">
        <f t="shared" si="277"/>
        <v>12</v>
      </c>
      <c r="Q2951" t="str">
        <f t="shared" si="278"/>
        <v>theater</v>
      </c>
      <c r="R2951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48" x14ac:dyDescent="0.2">
      <c r="A2952">
        <v>2950</v>
      </c>
      <c r="B2952" s="2" t="s">
        <v>2950</v>
      </c>
      <c r="C2952" s="2" t="s">
        <v>7060</v>
      </c>
      <c r="D2952" s="21">
        <v>5000000</v>
      </c>
      <c r="E2952" s="4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7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64" x14ac:dyDescent="0.2">
      <c r="A2953">
        <v>2951</v>
      </c>
      <c r="B2953" s="2" t="s">
        <v>2951</v>
      </c>
      <c r="C2953" s="2" t="s">
        <v>7061</v>
      </c>
      <c r="D2953" s="21">
        <v>50000</v>
      </c>
      <c r="E2953" s="4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7">
        <f t="shared" si="276"/>
        <v>2.1919999999999997</v>
      </c>
      <c r="P2953" s="5">
        <f t="shared" si="277"/>
        <v>18</v>
      </c>
      <c r="Q2953" t="str">
        <f t="shared" si="278"/>
        <v>theater</v>
      </c>
      <c r="R2953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48" x14ac:dyDescent="0.2">
      <c r="A2954">
        <v>2952</v>
      </c>
      <c r="B2954" s="2" t="s">
        <v>2952</v>
      </c>
      <c r="C2954" s="2" t="s">
        <v>7062</v>
      </c>
      <c r="D2954" s="21">
        <v>20000</v>
      </c>
      <c r="E2954" s="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7">
        <f t="shared" si="276"/>
        <v>8.0250000000000004</v>
      </c>
      <c r="P2954" s="5">
        <f t="shared" si="277"/>
        <v>200</v>
      </c>
      <c r="Q2954" t="str">
        <f t="shared" si="278"/>
        <v>theater</v>
      </c>
      <c r="R2954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48" x14ac:dyDescent="0.2">
      <c r="A2955">
        <v>2953</v>
      </c>
      <c r="B2955" s="2" t="s">
        <v>2953</v>
      </c>
      <c r="C2955" s="2" t="s">
        <v>7063</v>
      </c>
      <c r="D2955" s="21">
        <v>400000</v>
      </c>
      <c r="E2955" s="4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7">
        <f t="shared" si="276"/>
        <v>0.15125</v>
      </c>
      <c r="P2955" s="5">
        <f t="shared" si="277"/>
        <v>201</v>
      </c>
      <c r="Q2955" t="str">
        <f t="shared" si="278"/>
        <v>theater</v>
      </c>
      <c r="R2955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48" x14ac:dyDescent="0.2">
      <c r="A2956">
        <v>2954</v>
      </c>
      <c r="B2956" s="2" t="s">
        <v>2954</v>
      </c>
      <c r="C2956" s="2" t="s">
        <v>7064</v>
      </c>
      <c r="D2956" s="21">
        <v>15000</v>
      </c>
      <c r="E2956" s="4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7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32" x14ac:dyDescent="0.2">
      <c r="A2957">
        <v>2955</v>
      </c>
      <c r="B2957" s="2" t="s">
        <v>2955</v>
      </c>
      <c r="C2957" s="2" t="s">
        <v>7065</v>
      </c>
      <c r="D2957" s="21">
        <v>1200</v>
      </c>
      <c r="E2957" s="4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7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48" x14ac:dyDescent="0.2">
      <c r="A2958">
        <v>2956</v>
      </c>
      <c r="B2958" s="2" t="s">
        <v>2956</v>
      </c>
      <c r="C2958" s="2" t="s">
        <v>7066</v>
      </c>
      <c r="D2958" s="21">
        <v>7900</v>
      </c>
      <c r="E2958" s="4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7">
        <f t="shared" si="276"/>
        <v>16.734177215189874</v>
      </c>
      <c r="P2958" s="5">
        <f t="shared" si="277"/>
        <v>66</v>
      </c>
      <c r="Q2958" t="str">
        <f t="shared" si="278"/>
        <v>theater</v>
      </c>
      <c r="R2958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48" x14ac:dyDescent="0.2">
      <c r="A2959">
        <v>2957</v>
      </c>
      <c r="B2959" s="2" t="s">
        <v>2957</v>
      </c>
      <c r="C2959" s="2" t="s">
        <v>7067</v>
      </c>
      <c r="D2959" s="21">
        <v>15000</v>
      </c>
      <c r="E2959" s="4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7">
        <f t="shared" si="276"/>
        <v>1.8666666666666669</v>
      </c>
      <c r="P2959" s="5">
        <f t="shared" si="277"/>
        <v>93</v>
      </c>
      <c r="Q2959" t="str">
        <f t="shared" si="278"/>
        <v>theater</v>
      </c>
      <c r="R2959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48" x14ac:dyDescent="0.2">
      <c r="A2960">
        <v>2958</v>
      </c>
      <c r="B2960" s="2" t="s">
        <v>2958</v>
      </c>
      <c r="C2960" s="2" t="s">
        <v>7068</v>
      </c>
      <c r="D2960" s="21">
        <v>80000</v>
      </c>
      <c r="E2960" s="4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7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48" x14ac:dyDescent="0.2">
      <c r="A2961">
        <v>2959</v>
      </c>
      <c r="B2961" s="2" t="s">
        <v>2959</v>
      </c>
      <c r="C2961" s="2" t="s">
        <v>7069</v>
      </c>
      <c r="D2961" s="21">
        <v>10000</v>
      </c>
      <c r="E2961" s="4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7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48" x14ac:dyDescent="0.2">
      <c r="A2962">
        <v>2960</v>
      </c>
      <c r="B2962" s="2" t="s">
        <v>2960</v>
      </c>
      <c r="C2962" s="2" t="s">
        <v>7070</v>
      </c>
      <c r="D2962" s="21">
        <v>30000000</v>
      </c>
      <c r="E2962" s="4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7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48" x14ac:dyDescent="0.2">
      <c r="A2963">
        <v>2961</v>
      </c>
      <c r="B2963" s="2" t="s">
        <v>2961</v>
      </c>
      <c r="C2963" s="2" t="s">
        <v>7071</v>
      </c>
      <c r="D2963" s="21">
        <v>5000</v>
      </c>
      <c r="E2963" s="4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7">
        <f t="shared" si="276"/>
        <v>109.62</v>
      </c>
      <c r="P2963" s="5">
        <f t="shared" si="277"/>
        <v>50</v>
      </c>
      <c r="Q2963" t="str">
        <f t="shared" si="278"/>
        <v>theater</v>
      </c>
      <c r="R2963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48" x14ac:dyDescent="0.2">
      <c r="A2964">
        <v>2962</v>
      </c>
      <c r="B2964" s="2" t="s">
        <v>2962</v>
      </c>
      <c r="C2964" s="2" t="s">
        <v>7072</v>
      </c>
      <c r="D2964" s="21">
        <v>1000</v>
      </c>
      <c r="E2964" s="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7">
        <f t="shared" si="276"/>
        <v>121.8</v>
      </c>
      <c r="P2964" s="5">
        <f t="shared" si="277"/>
        <v>60</v>
      </c>
      <c r="Q2964" t="str">
        <f t="shared" si="278"/>
        <v>theater</v>
      </c>
      <c r="R2964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64" x14ac:dyDescent="0.2">
      <c r="A2965">
        <v>2963</v>
      </c>
      <c r="B2965" s="2" t="s">
        <v>2963</v>
      </c>
      <c r="C2965" s="2" t="s">
        <v>7073</v>
      </c>
      <c r="D2965" s="21">
        <v>10000</v>
      </c>
      <c r="E2965" s="4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7">
        <f t="shared" si="276"/>
        <v>106.85</v>
      </c>
      <c r="P2965" s="5">
        <f t="shared" si="277"/>
        <v>109</v>
      </c>
      <c r="Q2965" t="str">
        <f t="shared" si="278"/>
        <v>theater</v>
      </c>
      <c r="R2965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48" x14ac:dyDescent="0.2">
      <c r="A2966">
        <v>2964</v>
      </c>
      <c r="B2966" s="2" t="s">
        <v>2964</v>
      </c>
      <c r="C2966" s="2" t="s">
        <v>7074</v>
      </c>
      <c r="D2966" s="21">
        <v>5000</v>
      </c>
      <c r="E2966" s="4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7">
        <f t="shared" si="276"/>
        <v>100.71379999999999</v>
      </c>
      <c r="P2966" s="5">
        <f t="shared" si="277"/>
        <v>25</v>
      </c>
      <c r="Q2966" t="str">
        <f t="shared" si="278"/>
        <v>theater</v>
      </c>
      <c r="R2966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48" x14ac:dyDescent="0.2">
      <c r="A2967">
        <v>2965</v>
      </c>
      <c r="B2967" s="2" t="s">
        <v>2965</v>
      </c>
      <c r="C2967" s="2" t="s">
        <v>7075</v>
      </c>
      <c r="D2967" s="21">
        <v>1500</v>
      </c>
      <c r="E2967" s="4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7">
        <f t="shared" si="276"/>
        <v>109.00000000000001</v>
      </c>
      <c r="P2967" s="5">
        <f t="shared" si="277"/>
        <v>41</v>
      </c>
      <c r="Q2967" t="str">
        <f t="shared" si="278"/>
        <v>theater</v>
      </c>
      <c r="R2967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48" x14ac:dyDescent="0.2">
      <c r="A2968">
        <v>2966</v>
      </c>
      <c r="B2968" s="2" t="s">
        <v>2966</v>
      </c>
      <c r="C2968" s="2" t="s">
        <v>7076</v>
      </c>
      <c r="D2968" s="21">
        <v>10000</v>
      </c>
      <c r="E2968" s="4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7">
        <f t="shared" si="276"/>
        <v>113.63000000000001</v>
      </c>
      <c r="P2968" s="5">
        <f t="shared" si="277"/>
        <v>88</v>
      </c>
      <c r="Q2968" t="str">
        <f t="shared" si="278"/>
        <v>theater</v>
      </c>
      <c r="R2968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48" x14ac:dyDescent="0.2">
      <c r="A2969">
        <v>2967</v>
      </c>
      <c r="B2969" s="2" t="s">
        <v>2967</v>
      </c>
      <c r="C2969" s="2" t="s">
        <v>7077</v>
      </c>
      <c r="D2969" s="21">
        <v>5000</v>
      </c>
      <c r="E2969" s="4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7">
        <f t="shared" si="276"/>
        <v>113.92</v>
      </c>
      <c r="P2969" s="5">
        <f t="shared" si="277"/>
        <v>80</v>
      </c>
      <c r="Q2969" t="str">
        <f t="shared" si="278"/>
        <v>theater</v>
      </c>
      <c r="R2969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32" x14ac:dyDescent="0.2">
      <c r="A2970">
        <v>2968</v>
      </c>
      <c r="B2970" s="2" t="s">
        <v>2968</v>
      </c>
      <c r="C2970" s="2" t="s">
        <v>7078</v>
      </c>
      <c r="D2970" s="21">
        <v>3500</v>
      </c>
      <c r="E2970" s="4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7">
        <f t="shared" si="276"/>
        <v>106</v>
      </c>
      <c r="P2970" s="5">
        <f t="shared" si="277"/>
        <v>78</v>
      </c>
      <c r="Q2970" t="str">
        <f t="shared" si="278"/>
        <v>theater</v>
      </c>
      <c r="R2970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48" x14ac:dyDescent="0.2">
      <c r="A2971">
        <v>2969</v>
      </c>
      <c r="B2971" s="2" t="s">
        <v>2969</v>
      </c>
      <c r="C2971" s="2" t="s">
        <v>7079</v>
      </c>
      <c r="D2971" s="21">
        <v>1000</v>
      </c>
      <c r="E2971" s="4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7">
        <f t="shared" si="276"/>
        <v>162.5</v>
      </c>
      <c r="P2971" s="5">
        <f t="shared" si="277"/>
        <v>95</v>
      </c>
      <c r="Q2971" t="str">
        <f t="shared" si="278"/>
        <v>theater</v>
      </c>
      <c r="R2971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48" x14ac:dyDescent="0.2">
      <c r="A2972">
        <v>2970</v>
      </c>
      <c r="B2972" s="2" t="s">
        <v>2970</v>
      </c>
      <c r="C2972" s="2" t="s">
        <v>7080</v>
      </c>
      <c r="D2972" s="21">
        <v>6000</v>
      </c>
      <c r="E2972" s="4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7">
        <f t="shared" si="276"/>
        <v>106</v>
      </c>
      <c r="P2972" s="5">
        <f t="shared" si="277"/>
        <v>69</v>
      </c>
      <c r="Q2972" t="str">
        <f t="shared" si="278"/>
        <v>theater</v>
      </c>
      <c r="R2972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48" x14ac:dyDescent="0.2">
      <c r="A2973">
        <v>2971</v>
      </c>
      <c r="B2973" s="2" t="s">
        <v>2971</v>
      </c>
      <c r="C2973" s="2" t="s">
        <v>7081</v>
      </c>
      <c r="D2973" s="21">
        <v>3200</v>
      </c>
      <c r="E2973" s="4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7">
        <f t="shared" si="276"/>
        <v>100.15624999999999</v>
      </c>
      <c r="P2973" s="5">
        <f t="shared" si="277"/>
        <v>74</v>
      </c>
      <c r="Q2973" t="str">
        <f t="shared" si="278"/>
        <v>theater</v>
      </c>
      <c r="R2973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32" x14ac:dyDescent="0.2">
      <c r="A2974">
        <v>2972</v>
      </c>
      <c r="B2974" s="2" t="s">
        <v>2972</v>
      </c>
      <c r="C2974" s="2" t="s">
        <v>7082</v>
      </c>
      <c r="D2974" s="21">
        <v>2000</v>
      </c>
      <c r="E2974" s="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7">
        <f t="shared" si="276"/>
        <v>105.35000000000001</v>
      </c>
      <c r="P2974" s="5">
        <f t="shared" si="277"/>
        <v>123</v>
      </c>
      <c r="Q2974" t="str">
        <f t="shared" si="278"/>
        <v>theater</v>
      </c>
      <c r="R2974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48" x14ac:dyDescent="0.2">
      <c r="A2975">
        <v>2973</v>
      </c>
      <c r="B2975" s="2" t="s">
        <v>2973</v>
      </c>
      <c r="C2975" s="2" t="s">
        <v>7083</v>
      </c>
      <c r="D2975" s="21">
        <v>5000</v>
      </c>
      <c r="E2975" s="4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7">
        <f t="shared" si="276"/>
        <v>174.8</v>
      </c>
      <c r="P2975" s="5">
        <f t="shared" si="277"/>
        <v>264</v>
      </c>
      <c r="Q2975" t="str">
        <f t="shared" si="278"/>
        <v>theater</v>
      </c>
      <c r="R2975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48" x14ac:dyDescent="0.2">
      <c r="A2976">
        <v>2974</v>
      </c>
      <c r="B2976" s="2" t="s">
        <v>2974</v>
      </c>
      <c r="C2976" s="2" t="s">
        <v>7084</v>
      </c>
      <c r="D2976" s="21">
        <v>5000</v>
      </c>
      <c r="E2976" s="4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7">
        <f t="shared" si="276"/>
        <v>102</v>
      </c>
      <c r="P2976" s="5">
        <f t="shared" si="277"/>
        <v>58</v>
      </c>
      <c r="Q2976" t="str">
        <f t="shared" si="278"/>
        <v>theater</v>
      </c>
      <c r="R2976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48" x14ac:dyDescent="0.2">
      <c r="A2977">
        <v>2975</v>
      </c>
      <c r="B2977" s="2" t="s">
        <v>2975</v>
      </c>
      <c r="C2977" s="2" t="s">
        <v>7085</v>
      </c>
      <c r="D2977" s="21">
        <v>8000</v>
      </c>
      <c r="E2977" s="4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7">
        <f t="shared" si="276"/>
        <v>100.125</v>
      </c>
      <c r="P2977" s="5">
        <f t="shared" si="277"/>
        <v>70</v>
      </c>
      <c r="Q2977" t="str">
        <f t="shared" si="278"/>
        <v>theater</v>
      </c>
      <c r="R2977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48" x14ac:dyDescent="0.2">
      <c r="A2978">
        <v>2976</v>
      </c>
      <c r="B2978" s="2" t="s">
        <v>2976</v>
      </c>
      <c r="C2978" s="2" t="s">
        <v>7086</v>
      </c>
      <c r="D2978" s="21">
        <v>70</v>
      </c>
      <c r="E2978" s="4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7">
        <f t="shared" si="276"/>
        <v>171.42857142857142</v>
      </c>
      <c r="P2978" s="5">
        <f t="shared" si="277"/>
        <v>8</v>
      </c>
      <c r="Q2978" t="str">
        <f t="shared" si="278"/>
        <v>theater</v>
      </c>
      <c r="R2978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64" x14ac:dyDescent="0.2">
      <c r="A2979">
        <v>2977</v>
      </c>
      <c r="B2979" s="2" t="s">
        <v>2977</v>
      </c>
      <c r="C2979" s="2" t="s">
        <v>7087</v>
      </c>
      <c r="D2979" s="21">
        <v>3000</v>
      </c>
      <c r="E2979" s="4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7">
        <f t="shared" si="276"/>
        <v>113.56666666666666</v>
      </c>
      <c r="P2979" s="5">
        <f t="shared" si="277"/>
        <v>113</v>
      </c>
      <c r="Q2979" t="str">
        <f t="shared" si="278"/>
        <v>theater</v>
      </c>
      <c r="R2979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48" x14ac:dyDescent="0.2">
      <c r="A2980">
        <v>2978</v>
      </c>
      <c r="B2980" s="2" t="s">
        <v>2978</v>
      </c>
      <c r="C2980" s="2" t="s">
        <v>7088</v>
      </c>
      <c r="D2980" s="21">
        <v>750</v>
      </c>
      <c r="E2980" s="4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7">
        <f t="shared" si="276"/>
        <v>129.46666666666667</v>
      </c>
      <c r="P2980" s="5">
        <f t="shared" si="277"/>
        <v>60</v>
      </c>
      <c r="Q2980" t="str">
        <f t="shared" si="278"/>
        <v>theater</v>
      </c>
      <c r="R2980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48" x14ac:dyDescent="0.2">
      <c r="A2981">
        <v>2979</v>
      </c>
      <c r="B2981" s="2" t="s">
        <v>2979</v>
      </c>
      <c r="C2981" s="2" t="s">
        <v>7089</v>
      </c>
      <c r="D2981" s="21">
        <v>5000</v>
      </c>
      <c r="E2981" s="4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7">
        <f t="shared" si="276"/>
        <v>101.4</v>
      </c>
      <c r="P2981" s="5">
        <f t="shared" si="277"/>
        <v>110</v>
      </c>
      <c r="Q2981" t="str">
        <f t="shared" si="278"/>
        <v>theater</v>
      </c>
      <c r="R2981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48" x14ac:dyDescent="0.2">
      <c r="A2982">
        <v>2980</v>
      </c>
      <c r="B2982" s="2" t="s">
        <v>2980</v>
      </c>
      <c r="C2982" s="2" t="s">
        <v>7090</v>
      </c>
      <c r="D2982" s="21">
        <v>3000</v>
      </c>
      <c r="E2982" s="4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7">
        <f t="shared" si="276"/>
        <v>109.16666666666666</v>
      </c>
      <c r="P2982" s="5">
        <f t="shared" si="277"/>
        <v>136</v>
      </c>
      <c r="Q2982" t="str">
        <f t="shared" si="278"/>
        <v>theater</v>
      </c>
      <c r="R2982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48" x14ac:dyDescent="0.2">
      <c r="A2983">
        <v>2981</v>
      </c>
      <c r="B2983" s="2" t="s">
        <v>2981</v>
      </c>
      <c r="C2983" s="2" t="s">
        <v>7091</v>
      </c>
      <c r="D2983" s="21">
        <v>4000</v>
      </c>
      <c r="E2983" s="4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7">
        <f t="shared" si="276"/>
        <v>128.92500000000001</v>
      </c>
      <c r="P2983" s="5">
        <f t="shared" si="277"/>
        <v>53</v>
      </c>
      <c r="Q2983" t="str">
        <f t="shared" si="278"/>
        <v>theater</v>
      </c>
      <c r="R2983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32" x14ac:dyDescent="0.2">
      <c r="A2984">
        <v>2982</v>
      </c>
      <c r="B2984" s="2" t="s">
        <v>2982</v>
      </c>
      <c r="C2984" s="2" t="s">
        <v>7092</v>
      </c>
      <c r="D2984" s="21">
        <v>5000</v>
      </c>
      <c r="E2984" s="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7">
        <f t="shared" si="276"/>
        <v>102.06</v>
      </c>
      <c r="P2984" s="5">
        <f t="shared" si="277"/>
        <v>86</v>
      </c>
      <c r="Q2984" t="str">
        <f t="shared" si="278"/>
        <v>theater</v>
      </c>
      <c r="R2984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48" x14ac:dyDescent="0.2">
      <c r="A2985">
        <v>2983</v>
      </c>
      <c r="B2985" s="2" t="s">
        <v>2983</v>
      </c>
      <c r="C2985" s="2" t="s">
        <v>7093</v>
      </c>
      <c r="D2985" s="21">
        <v>116000</v>
      </c>
      <c r="E2985" s="4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7">
        <f t="shared" si="276"/>
        <v>146.53957758620692</v>
      </c>
      <c r="P2985" s="5">
        <f t="shared" si="277"/>
        <v>155</v>
      </c>
      <c r="Q2985" t="str">
        <f t="shared" si="278"/>
        <v>theater</v>
      </c>
      <c r="R2985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48" x14ac:dyDescent="0.2">
      <c r="A2986">
        <v>2984</v>
      </c>
      <c r="B2986" s="2" t="s">
        <v>2984</v>
      </c>
      <c r="C2986" s="2" t="s">
        <v>7094</v>
      </c>
      <c r="D2986" s="21">
        <v>25000</v>
      </c>
      <c r="E2986" s="4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7">
        <f t="shared" si="276"/>
        <v>100.352</v>
      </c>
      <c r="P2986" s="5">
        <f t="shared" si="277"/>
        <v>115</v>
      </c>
      <c r="Q2986" t="str">
        <f t="shared" si="278"/>
        <v>theater</v>
      </c>
      <c r="R2986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48" x14ac:dyDescent="0.2">
      <c r="A2987">
        <v>2985</v>
      </c>
      <c r="B2987" s="2" t="s">
        <v>2985</v>
      </c>
      <c r="C2987" s="2" t="s">
        <v>7095</v>
      </c>
      <c r="D2987" s="21">
        <v>10000</v>
      </c>
      <c r="E2987" s="4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7">
        <f t="shared" si="276"/>
        <v>121.64999999999999</v>
      </c>
      <c r="P2987" s="5">
        <f t="shared" si="277"/>
        <v>109</v>
      </c>
      <c r="Q2987" t="str">
        <f t="shared" si="278"/>
        <v>theater</v>
      </c>
      <c r="R2987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48" x14ac:dyDescent="0.2">
      <c r="A2988">
        <v>2986</v>
      </c>
      <c r="B2988" s="2" t="s">
        <v>2986</v>
      </c>
      <c r="C2988" s="2" t="s">
        <v>7096</v>
      </c>
      <c r="D2988" s="21">
        <v>2400</v>
      </c>
      <c r="E2988" s="4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7">
        <f t="shared" si="276"/>
        <v>105.5</v>
      </c>
      <c r="P2988" s="5">
        <f t="shared" si="277"/>
        <v>45</v>
      </c>
      <c r="Q2988" t="str">
        <f t="shared" si="278"/>
        <v>theater</v>
      </c>
      <c r="R2988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48" x14ac:dyDescent="0.2">
      <c r="A2989">
        <v>2987</v>
      </c>
      <c r="B2989" s="2" t="s">
        <v>2987</v>
      </c>
      <c r="C2989" s="2" t="s">
        <v>7097</v>
      </c>
      <c r="D2989" s="21">
        <v>25000</v>
      </c>
      <c r="E2989" s="4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7">
        <f t="shared" si="276"/>
        <v>110.4008</v>
      </c>
      <c r="P2989" s="5">
        <f t="shared" si="277"/>
        <v>104</v>
      </c>
      <c r="Q2989" t="str">
        <f t="shared" si="278"/>
        <v>theater</v>
      </c>
      <c r="R2989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48" x14ac:dyDescent="0.2">
      <c r="A2990">
        <v>2988</v>
      </c>
      <c r="B2990" s="2" t="s">
        <v>2988</v>
      </c>
      <c r="C2990" s="2" t="s">
        <v>7098</v>
      </c>
      <c r="D2990" s="21">
        <v>1000</v>
      </c>
      <c r="E2990" s="4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7">
        <f t="shared" si="276"/>
        <v>100</v>
      </c>
      <c r="P2990" s="5">
        <f t="shared" si="277"/>
        <v>35</v>
      </c>
      <c r="Q2990" t="str">
        <f t="shared" si="278"/>
        <v>theater</v>
      </c>
      <c r="R2990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ht="16" x14ac:dyDescent="0.2">
      <c r="A2991">
        <v>2989</v>
      </c>
      <c r="B2991" s="2" t="s">
        <v>2989</v>
      </c>
      <c r="C2991" s="2" t="s">
        <v>7099</v>
      </c>
      <c r="D2991" s="21">
        <v>20000</v>
      </c>
      <c r="E2991" s="4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7">
        <f t="shared" si="276"/>
        <v>176.535</v>
      </c>
      <c r="P2991" s="5">
        <f t="shared" si="277"/>
        <v>96</v>
      </c>
      <c r="Q2991" t="str">
        <f t="shared" si="278"/>
        <v>theater</v>
      </c>
      <c r="R2991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48" x14ac:dyDescent="0.2">
      <c r="A2992">
        <v>2990</v>
      </c>
      <c r="B2992" s="2" t="s">
        <v>2990</v>
      </c>
      <c r="C2992" s="2" t="s">
        <v>7100</v>
      </c>
      <c r="D2992" s="21">
        <v>10000</v>
      </c>
      <c r="E2992" s="4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7">
        <f t="shared" si="276"/>
        <v>100</v>
      </c>
      <c r="P2992" s="5">
        <f t="shared" si="277"/>
        <v>370</v>
      </c>
      <c r="Q2992" t="str">
        <f t="shared" si="278"/>
        <v>theater</v>
      </c>
      <c r="R2992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48" x14ac:dyDescent="0.2">
      <c r="A2993">
        <v>2991</v>
      </c>
      <c r="B2993" s="2" t="s">
        <v>2991</v>
      </c>
      <c r="C2993" s="2" t="s">
        <v>7101</v>
      </c>
      <c r="D2993" s="21">
        <v>8500</v>
      </c>
      <c r="E2993" s="4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7">
        <f t="shared" si="276"/>
        <v>103.29411764705883</v>
      </c>
      <c r="P2993" s="5">
        <f t="shared" si="277"/>
        <v>94</v>
      </c>
      <c r="Q2993" t="str">
        <f t="shared" si="278"/>
        <v>theater</v>
      </c>
      <c r="R2993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48" x14ac:dyDescent="0.2">
      <c r="A2994">
        <v>2992</v>
      </c>
      <c r="B2994" s="2" t="s">
        <v>2992</v>
      </c>
      <c r="C2994" s="2" t="s">
        <v>7102</v>
      </c>
      <c r="D2994" s="21">
        <v>3000</v>
      </c>
      <c r="E2994" s="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7">
        <f t="shared" si="276"/>
        <v>104.5</v>
      </c>
      <c r="P2994" s="5">
        <f t="shared" si="277"/>
        <v>48</v>
      </c>
      <c r="Q2994" t="str">
        <f t="shared" si="278"/>
        <v>theater</v>
      </c>
      <c r="R2994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ht="16" x14ac:dyDescent="0.2">
      <c r="A2995">
        <v>2993</v>
      </c>
      <c r="B2995" s="2" t="s">
        <v>2993</v>
      </c>
      <c r="C2995" s="2" t="s">
        <v>7103</v>
      </c>
      <c r="D2995" s="21">
        <v>1000</v>
      </c>
      <c r="E2995" s="4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7">
        <f t="shared" si="276"/>
        <v>100.29999999999998</v>
      </c>
      <c r="P2995" s="5">
        <f t="shared" si="277"/>
        <v>45</v>
      </c>
      <c r="Q2995" t="str">
        <f t="shared" si="278"/>
        <v>theater</v>
      </c>
      <c r="R2995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48" x14ac:dyDescent="0.2">
      <c r="A2996">
        <v>2994</v>
      </c>
      <c r="B2996" s="2" t="s">
        <v>2994</v>
      </c>
      <c r="C2996" s="2" t="s">
        <v>7104</v>
      </c>
      <c r="D2996" s="21">
        <v>300</v>
      </c>
      <c r="E2996" s="4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7">
        <f t="shared" si="276"/>
        <v>457.74666666666673</v>
      </c>
      <c r="P2996" s="5">
        <f t="shared" si="277"/>
        <v>23</v>
      </c>
      <c r="Q2996" t="str">
        <f t="shared" si="278"/>
        <v>theater</v>
      </c>
      <c r="R2996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48" x14ac:dyDescent="0.2">
      <c r="A2997">
        <v>2995</v>
      </c>
      <c r="B2997" s="2" t="s">
        <v>2995</v>
      </c>
      <c r="C2997" s="2" t="s">
        <v>7105</v>
      </c>
      <c r="D2997" s="21">
        <v>15000</v>
      </c>
      <c r="E2997" s="4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7">
        <f t="shared" si="276"/>
        <v>104.96000000000001</v>
      </c>
      <c r="P2997" s="5">
        <f t="shared" si="277"/>
        <v>63</v>
      </c>
      <c r="Q2997" t="str">
        <f t="shared" si="278"/>
        <v>theater</v>
      </c>
      <c r="R2997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32" x14ac:dyDescent="0.2">
      <c r="A2998">
        <v>2996</v>
      </c>
      <c r="B2998" s="2" t="s">
        <v>2996</v>
      </c>
      <c r="C2998" s="2" t="s">
        <v>7106</v>
      </c>
      <c r="D2998" s="21">
        <v>35000</v>
      </c>
      <c r="E2998" s="4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7">
        <f t="shared" si="276"/>
        <v>171.94285714285715</v>
      </c>
      <c r="P2998" s="5">
        <f t="shared" si="277"/>
        <v>153</v>
      </c>
      <c r="Q2998" t="str">
        <f t="shared" si="278"/>
        <v>theater</v>
      </c>
      <c r="R2998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48" x14ac:dyDescent="0.2">
      <c r="A2999">
        <v>2997</v>
      </c>
      <c r="B2999" s="2" t="s">
        <v>2997</v>
      </c>
      <c r="C2999" s="2" t="s">
        <v>7107</v>
      </c>
      <c r="D2999" s="21">
        <v>10000</v>
      </c>
      <c r="E2999" s="4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7">
        <f t="shared" si="276"/>
        <v>103.73000000000002</v>
      </c>
      <c r="P2999" s="5">
        <f t="shared" si="277"/>
        <v>90</v>
      </c>
      <c r="Q2999" t="str">
        <f t="shared" si="278"/>
        <v>theater</v>
      </c>
      <c r="R2999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48" x14ac:dyDescent="0.2">
      <c r="A3000">
        <v>2998</v>
      </c>
      <c r="B3000" s="2" t="s">
        <v>2998</v>
      </c>
      <c r="C3000" s="2" t="s">
        <v>7108</v>
      </c>
      <c r="D3000" s="21">
        <v>50000</v>
      </c>
      <c r="E3000" s="4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7">
        <f t="shared" si="276"/>
        <v>103.029</v>
      </c>
      <c r="P3000" s="5">
        <f t="shared" si="277"/>
        <v>118</v>
      </c>
      <c r="Q3000" t="str">
        <f t="shared" si="278"/>
        <v>theater</v>
      </c>
      <c r="R3000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48" x14ac:dyDescent="0.2">
      <c r="A3001">
        <v>2999</v>
      </c>
      <c r="B3001" s="2" t="s">
        <v>2999</v>
      </c>
      <c r="C3001" s="2" t="s">
        <v>7109</v>
      </c>
      <c r="D3001" s="21">
        <v>1350</v>
      </c>
      <c r="E3001" s="4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7">
        <f t="shared" si="276"/>
        <v>118.88888888888889</v>
      </c>
      <c r="P3001" s="5">
        <f t="shared" si="277"/>
        <v>80</v>
      </c>
      <c r="Q3001" t="str">
        <f t="shared" si="278"/>
        <v>theater</v>
      </c>
      <c r="R3001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48" x14ac:dyDescent="0.2">
      <c r="A3002">
        <v>3000</v>
      </c>
      <c r="B3002" s="2" t="s">
        <v>3000</v>
      </c>
      <c r="C3002" s="2" t="s">
        <v>7110</v>
      </c>
      <c r="D3002" s="21">
        <v>500</v>
      </c>
      <c r="E3002" s="4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7">
        <f t="shared" si="276"/>
        <v>100</v>
      </c>
      <c r="P3002" s="5">
        <f t="shared" si="277"/>
        <v>62</v>
      </c>
      <c r="Q3002" t="str">
        <f t="shared" si="278"/>
        <v>theater</v>
      </c>
      <c r="R3002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48" x14ac:dyDescent="0.2">
      <c r="A3003">
        <v>3001</v>
      </c>
      <c r="B3003" s="2" t="s">
        <v>3001</v>
      </c>
      <c r="C3003" s="2" t="s">
        <v>7111</v>
      </c>
      <c r="D3003" s="21">
        <v>7214</v>
      </c>
      <c r="E3003" s="4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7">
        <f t="shared" si="276"/>
        <v>318.69988910451895</v>
      </c>
      <c r="P3003" s="5">
        <f t="shared" si="277"/>
        <v>131</v>
      </c>
      <c r="Q3003" t="str">
        <f t="shared" si="278"/>
        <v>theater</v>
      </c>
      <c r="R3003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32" x14ac:dyDescent="0.2">
      <c r="A3004">
        <v>3002</v>
      </c>
      <c r="B3004" s="2" t="s">
        <v>3002</v>
      </c>
      <c r="C3004" s="2" t="s">
        <v>7112</v>
      </c>
      <c r="D3004" s="21">
        <v>7000</v>
      </c>
      <c r="E3004" s="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7">
        <f t="shared" si="276"/>
        <v>108.50614285714286</v>
      </c>
      <c r="P3004" s="5">
        <f t="shared" si="277"/>
        <v>73</v>
      </c>
      <c r="Q3004" t="str">
        <f t="shared" si="278"/>
        <v>theater</v>
      </c>
      <c r="R3004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48" x14ac:dyDescent="0.2">
      <c r="A3005">
        <v>3003</v>
      </c>
      <c r="B3005" s="2" t="s">
        <v>3003</v>
      </c>
      <c r="C3005" s="2" t="s">
        <v>7113</v>
      </c>
      <c r="D3005" s="21">
        <v>3000</v>
      </c>
      <c r="E3005" s="4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7">
        <f t="shared" si="276"/>
        <v>101.16666666666667</v>
      </c>
      <c r="P3005" s="5">
        <f t="shared" si="277"/>
        <v>178</v>
      </c>
      <c r="Q3005" t="str">
        <f t="shared" si="278"/>
        <v>theater</v>
      </c>
      <c r="R3005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48" x14ac:dyDescent="0.2">
      <c r="A3006">
        <v>3004</v>
      </c>
      <c r="B3006" s="2" t="s">
        <v>3004</v>
      </c>
      <c r="C3006" s="2" t="s">
        <v>7114</v>
      </c>
      <c r="D3006" s="21">
        <v>40000</v>
      </c>
      <c r="E3006" s="4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7">
        <f t="shared" si="276"/>
        <v>112.815</v>
      </c>
      <c r="P3006" s="5">
        <f t="shared" si="277"/>
        <v>162</v>
      </c>
      <c r="Q3006" t="str">
        <f t="shared" si="278"/>
        <v>theater</v>
      </c>
      <c r="R3006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48" x14ac:dyDescent="0.2">
      <c r="A3007">
        <v>3005</v>
      </c>
      <c r="B3007" s="2" t="s">
        <v>3005</v>
      </c>
      <c r="C3007" s="2" t="s">
        <v>7115</v>
      </c>
      <c r="D3007" s="21">
        <v>10600</v>
      </c>
      <c r="E3007" s="4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7">
        <f t="shared" si="276"/>
        <v>120.49622641509434</v>
      </c>
      <c r="P3007" s="5">
        <f t="shared" si="277"/>
        <v>108</v>
      </c>
      <c r="Q3007" t="str">
        <f t="shared" si="278"/>
        <v>theater</v>
      </c>
      <c r="R3007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32" x14ac:dyDescent="0.2">
      <c r="A3008">
        <v>3006</v>
      </c>
      <c r="B3008" s="2" t="s">
        <v>3006</v>
      </c>
      <c r="C3008" s="2" t="s">
        <v>7116</v>
      </c>
      <c r="D3008" s="21">
        <v>8000</v>
      </c>
      <c r="E3008" s="4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7">
        <f t="shared" si="276"/>
        <v>107.74999999999999</v>
      </c>
      <c r="P3008" s="5">
        <f t="shared" si="277"/>
        <v>88</v>
      </c>
      <c r="Q3008" t="str">
        <f t="shared" si="278"/>
        <v>theater</v>
      </c>
      <c r="R3008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32" x14ac:dyDescent="0.2">
      <c r="A3009">
        <v>3007</v>
      </c>
      <c r="B3009" s="2" t="s">
        <v>3007</v>
      </c>
      <c r="C3009" s="2" t="s">
        <v>7117</v>
      </c>
      <c r="D3009" s="21">
        <v>600</v>
      </c>
      <c r="E3009" s="4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7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48" x14ac:dyDescent="0.2">
      <c r="A3010">
        <v>3008</v>
      </c>
      <c r="B3010" s="2" t="s">
        <v>3008</v>
      </c>
      <c r="C3010" s="2" t="s">
        <v>7118</v>
      </c>
      <c r="D3010" s="21">
        <v>3000</v>
      </c>
      <c r="E3010" s="4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7">
        <f t="shared" si="276"/>
        <v>101.16666666666667</v>
      </c>
      <c r="P3010" s="5">
        <f t="shared" si="277"/>
        <v>116</v>
      </c>
      <c r="Q3010" t="str">
        <f t="shared" si="278"/>
        <v>theater</v>
      </c>
      <c r="R3010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48" x14ac:dyDescent="0.2">
      <c r="A3011">
        <v>3009</v>
      </c>
      <c r="B3011" s="2" t="s">
        <v>3009</v>
      </c>
      <c r="C3011" s="2" t="s">
        <v>7119</v>
      </c>
      <c r="D3011" s="21">
        <v>25000</v>
      </c>
      <c r="E3011" s="4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7">
        <f t="shared" ref="O3011:O3074" si="282">(E3011/D3011)*100</f>
        <v>119.756</v>
      </c>
      <c r="P3011" s="5">
        <f t="shared" ref="P3011:P3074" si="283">IF(E3011, QUOTIENT(E3011,L3011),0)</f>
        <v>233</v>
      </c>
      <c r="Q3011" t="str">
        <f t="shared" ref="Q3011:Q3074" si="284">LEFT(N3011,FIND("/",N3011,1)-1)</f>
        <v>theater</v>
      </c>
      <c r="R3011" t="str">
        <f t="shared" ref="R3011:R3074" si="285">RIGHT(N3011,LEN(N3011)-FIND("/",N3011,1))</f>
        <v>spaces</v>
      </c>
      <c r="S3011" s="15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2" t="s">
        <v>3010</v>
      </c>
      <c r="C3012" s="2" t="s">
        <v>7120</v>
      </c>
      <c r="D3012" s="21">
        <v>1500</v>
      </c>
      <c r="E3012" s="4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7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48" x14ac:dyDescent="0.2">
      <c r="A3013">
        <v>3011</v>
      </c>
      <c r="B3013" s="2" t="s">
        <v>3011</v>
      </c>
      <c r="C3013" s="2" t="s">
        <v>7121</v>
      </c>
      <c r="D3013" s="21">
        <v>300</v>
      </c>
      <c r="E3013" s="4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7">
        <f t="shared" si="282"/>
        <v>123.66666666666666</v>
      </c>
      <c r="P3013" s="5">
        <f t="shared" si="283"/>
        <v>14</v>
      </c>
      <c r="Q3013" t="str">
        <f t="shared" si="284"/>
        <v>theater</v>
      </c>
      <c r="R3013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48" x14ac:dyDescent="0.2">
      <c r="A3014">
        <v>3012</v>
      </c>
      <c r="B3014" s="2" t="s">
        <v>3012</v>
      </c>
      <c r="C3014" s="2" t="s">
        <v>7122</v>
      </c>
      <c r="D3014" s="21">
        <v>4000</v>
      </c>
      <c r="E3014" s="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7">
        <f t="shared" si="282"/>
        <v>117.12499999999999</v>
      </c>
      <c r="P3014" s="5">
        <f t="shared" si="283"/>
        <v>85</v>
      </c>
      <c r="Q3014" t="str">
        <f t="shared" si="284"/>
        <v>theater</v>
      </c>
      <c r="R3014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48" x14ac:dyDescent="0.2">
      <c r="A3015">
        <v>3013</v>
      </c>
      <c r="B3015" s="2" t="s">
        <v>3013</v>
      </c>
      <c r="C3015" s="2" t="s">
        <v>7123</v>
      </c>
      <c r="D3015" s="21">
        <v>10000</v>
      </c>
      <c r="E3015" s="4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7">
        <f t="shared" si="282"/>
        <v>156.96</v>
      </c>
      <c r="P3015" s="5">
        <f t="shared" si="283"/>
        <v>146</v>
      </c>
      <c r="Q3015" t="str">
        <f t="shared" si="284"/>
        <v>theater</v>
      </c>
      <c r="R3015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48" x14ac:dyDescent="0.2">
      <c r="A3016">
        <v>3014</v>
      </c>
      <c r="B3016" s="2" t="s">
        <v>3014</v>
      </c>
      <c r="C3016" s="2" t="s">
        <v>7124</v>
      </c>
      <c r="D3016" s="21">
        <v>25000</v>
      </c>
      <c r="E3016" s="4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7">
        <f t="shared" si="282"/>
        <v>113.104</v>
      </c>
      <c r="P3016" s="5">
        <f t="shared" si="283"/>
        <v>50</v>
      </c>
      <c r="Q3016" t="str">
        <f t="shared" si="284"/>
        <v>theater</v>
      </c>
      <c r="R3016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48" x14ac:dyDescent="0.2">
      <c r="A3017">
        <v>3015</v>
      </c>
      <c r="B3017" s="2" t="s">
        <v>3015</v>
      </c>
      <c r="C3017" s="2" t="s">
        <v>7125</v>
      </c>
      <c r="D3017" s="21">
        <v>3400</v>
      </c>
      <c r="E3017" s="4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7">
        <f t="shared" si="282"/>
        <v>103.17647058823529</v>
      </c>
      <c r="P3017" s="5">
        <f t="shared" si="283"/>
        <v>87</v>
      </c>
      <c r="Q3017" t="str">
        <f t="shared" si="284"/>
        <v>theater</v>
      </c>
      <c r="R3017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48" x14ac:dyDescent="0.2">
      <c r="A3018">
        <v>3016</v>
      </c>
      <c r="B3018" s="2" t="s">
        <v>3016</v>
      </c>
      <c r="C3018" s="2" t="s">
        <v>7126</v>
      </c>
      <c r="D3018" s="21">
        <v>8500</v>
      </c>
      <c r="E3018" s="4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7">
        <f t="shared" si="282"/>
        <v>102.61176470588236</v>
      </c>
      <c r="P3018" s="5">
        <f t="shared" si="283"/>
        <v>242</v>
      </c>
      <c r="Q3018" t="str">
        <f t="shared" si="284"/>
        <v>theater</v>
      </c>
      <c r="R3018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48" x14ac:dyDescent="0.2">
      <c r="A3019">
        <v>3017</v>
      </c>
      <c r="B3019" s="2" t="s">
        <v>3017</v>
      </c>
      <c r="C3019" s="2" t="s">
        <v>7127</v>
      </c>
      <c r="D3019" s="21">
        <v>22000</v>
      </c>
      <c r="E3019" s="4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7">
        <f t="shared" si="282"/>
        <v>105.84090909090908</v>
      </c>
      <c r="P3019" s="5">
        <f t="shared" si="283"/>
        <v>146</v>
      </c>
      <c r="Q3019" t="str">
        <f t="shared" si="284"/>
        <v>theater</v>
      </c>
      <c r="R3019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48" x14ac:dyDescent="0.2">
      <c r="A3020">
        <v>3018</v>
      </c>
      <c r="B3020" s="2" t="s">
        <v>3018</v>
      </c>
      <c r="C3020" s="2" t="s">
        <v>7128</v>
      </c>
      <c r="D3020" s="21">
        <v>4200</v>
      </c>
      <c r="E3020" s="4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7">
        <f t="shared" si="282"/>
        <v>100.71428571428571</v>
      </c>
      <c r="P3020" s="5">
        <f t="shared" si="283"/>
        <v>103</v>
      </c>
      <c r="Q3020" t="str">
        <f t="shared" si="284"/>
        <v>theater</v>
      </c>
      <c r="R3020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48" x14ac:dyDescent="0.2">
      <c r="A3021">
        <v>3019</v>
      </c>
      <c r="B3021" s="2" t="s">
        <v>3019</v>
      </c>
      <c r="C3021" s="2" t="s">
        <v>7129</v>
      </c>
      <c r="D3021" s="21">
        <v>15000</v>
      </c>
      <c r="E3021" s="4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7">
        <f t="shared" si="282"/>
        <v>121.23333333333332</v>
      </c>
      <c r="P3021" s="5">
        <f t="shared" si="283"/>
        <v>80</v>
      </c>
      <c r="Q3021" t="str">
        <f t="shared" si="284"/>
        <v>theater</v>
      </c>
      <c r="R3021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48" x14ac:dyDescent="0.2">
      <c r="A3022">
        <v>3020</v>
      </c>
      <c r="B3022" s="2" t="s">
        <v>3020</v>
      </c>
      <c r="C3022" s="2" t="s">
        <v>7130</v>
      </c>
      <c r="D3022" s="21">
        <v>7000</v>
      </c>
      <c r="E3022" s="4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7">
        <f t="shared" si="282"/>
        <v>100.57142857142858</v>
      </c>
      <c r="P3022" s="5">
        <f t="shared" si="283"/>
        <v>234</v>
      </c>
      <c r="Q3022" t="str">
        <f t="shared" si="284"/>
        <v>theater</v>
      </c>
      <c r="R3022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48" x14ac:dyDescent="0.2">
      <c r="A3023">
        <v>3021</v>
      </c>
      <c r="B3023" s="2" t="s">
        <v>3021</v>
      </c>
      <c r="C3023" s="2" t="s">
        <v>7131</v>
      </c>
      <c r="D3023" s="21">
        <v>4500</v>
      </c>
      <c r="E3023" s="4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7">
        <f t="shared" si="282"/>
        <v>116.02222222222223</v>
      </c>
      <c r="P3023" s="5">
        <f t="shared" si="283"/>
        <v>50</v>
      </c>
      <c r="Q3023" t="str">
        <f t="shared" si="284"/>
        <v>theater</v>
      </c>
      <c r="R3023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48" x14ac:dyDescent="0.2">
      <c r="A3024">
        <v>3022</v>
      </c>
      <c r="B3024" s="2" t="s">
        <v>3022</v>
      </c>
      <c r="C3024" s="2" t="s">
        <v>7132</v>
      </c>
      <c r="D3024" s="21">
        <v>10000</v>
      </c>
      <c r="E3024" s="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7">
        <f t="shared" si="282"/>
        <v>100.88</v>
      </c>
      <c r="P3024" s="5">
        <f t="shared" si="283"/>
        <v>162</v>
      </c>
      <c r="Q3024" t="str">
        <f t="shared" si="284"/>
        <v>theater</v>
      </c>
      <c r="R3024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48" x14ac:dyDescent="0.2">
      <c r="A3025">
        <v>3023</v>
      </c>
      <c r="B3025" s="2" t="s">
        <v>3023</v>
      </c>
      <c r="C3025" s="2" t="s">
        <v>7133</v>
      </c>
      <c r="D3025" s="21">
        <v>700</v>
      </c>
      <c r="E3025" s="4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7">
        <f t="shared" si="282"/>
        <v>103</v>
      </c>
      <c r="P3025" s="5">
        <f t="shared" si="283"/>
        <v>120</v>
      </c>
      <c r="Q3025" t="str">
        <f t="shared" si="284"/>
        <v>theater</v>
      </c>
      <c r="R3025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48" x14ac:dyDescent="0.2">
      <c r="A3026">
        <v>3024</v>
      </c>
      <c r="B3026" s="2" t="s">
        <v>3024</v>
      </c>
      <c r="C3026" s="2" t="s">
        <v>7134</v>
      </c>
      <c r="D3026" s="21">
        <v>5000</v>
      </c>
      <c r="E3026" s="4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7">
        <f t="shared" si="282"/>
        <v>246.42</v>
      </c>
      <c r="P3026" s="5">
        <f t="shared" si="283"/>
        <v>67</v>
      </c>
      <c r="Q3026" t="str">
        <f t="shared" si="284"/>
        <v>theater</v>
      </c>
      <c r="R3026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48" x14ac:dyDescent="0.2">
      <c r="A3027">
        <v>3025</v>
      </c>
      <c r="B3027" s="2" t="s">
        <v>3025</v>
      </c>
      <c r="C3027" s="2" t="s">
        <v>7135</v>
      </c>
      <c r="D3027" s="21">
        <v>2500</v>
      </c>
      <c r="E3027" s="4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7">
        <f t="shared" si="282"/>
        <v>302.2</v>
      </c>
      <c r="P3027" s="5">
        <f t="shared" si="283"/>
        <v>52</v>
      </c>
      <c r="Q3027" t="str">
        <f t="shared" si="284"/>
        <v>theater</v>
      </c>
      <c r="R3027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48" x14ac:dyDescent="0.2">
      <c r="A3028">
        <v>3026</v>
      </c>
      <c r="B3028" s="2" t="s">
        <v>3026</v>
      </c>
      <c r="C3028" s="2" t="s">
        <v>7136</v>
      </c>
      <c r="D3028" s="21">
        <v>900</v>
      </c>
      <c r="E3028" s="4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7">
        <f t="shared" si="282"/>
        <v>143.33333333333334</v>
      </c>
      <c r="P3028" s="5">
        <f t="shared" si="283"/>
        <v>51</v>
      </c>
      <c r="Q3028" t="str">
        <f t="shared" si="284"/>
        <v>theater</v>
      </c>
      <c r="R3028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32" x14ac:dyDescent="0.2">
      <c r="A3029">
        <v>3027</v>
      </c>
      <c r="B3029" s="2" t="s">
        <v>3027</v>
      </c>
      <c r="C3029" s="2" t="s">
        <v>7137</v>
      </c>
      <c r="D3029" s="21">
        <v>40000</v>
      </c>
      <c r="E3029" s="4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7">
        <f t="shared" si="282"/>
        <v>131.44</v>
      </c>
      <c r="P3029" s="5">
        <f t="shared" si="283"/>
        <v>164</v>
      </c>
      <c r="Q3029" t="str">
        <f t="shared" si="284"/>
        <v>theater</v>
      </c>
      <c r="R3029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32" x14ac:dyDescent="0.2">
      <c r="A3030">
        <v>3028</v>
      </c>
      <c r="B3030" s="2" t="s">
        <v>3028</v>
      </c>
      <c r="C3030" s="2" t="s">
        <v>7138</v>
      </c>
      <c r="D3030" s="21">
        <v>5000</v>
      </c>
      <c r="E3030" s="4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7">
        <f t="shared" si="282"/>
        <v>168.01999999999998</v>
      </c>
      <c r="P3030" s="5">
        <f t="shared" si="283"/>
        <v>84</v>
      </c>
      <c r="Q3030" t="str">
        <f t="shared" si="284"/>
        <v>theater</v>
      </c>
      <c r="R3030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48" x14ac:dyDescent="0.2">
      <c r="A3031">
        <v>3029</v>
      </c>
      <c r="B3031" s="2" t="s">
        <v>3029</v>
      </c>
      <c r="C3031" s="2" t="s">
        <v>7139</v>
      </c>
      <c r="D3031" s="21">
        <v>30000</v>
      </c>
      <c r="E3031" s="4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7">
        <f t="shared" si="282"/>
        <v>109.67666666666666</v>
      </c>
      <c r="P3031" s="5">
        <f t="shared" si="283"/>
        <v>94</v>
      </c>
      <c r="Q3031" t="str">
        <f t="shared" si="284"/>
        <v>theater</v>
      </c>
      <c r="R3031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48" x14ac:dyDescent="0.2">
      <c r="A3032">
        <v>3030</v>
      </c>
      <c r="B3032" s="2" t="s">
        <v>3030</v>
      </c>
      <c r="C3032" s="2" t="s">
        <v>7140</v>
      </c>
      <c r="D3032" s="21">
        <v>1750</v>
      </c>
      <c r="E3032" s="4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7">
        <f t="shared" si="282"/>
        <v>106.6857142857143</v>
      </c>
      <c r="P3032" s="5">
        <f t="shared" si="283"/>
        <v>45</v>
      </c>
      <c r="Q3032" t="str">
        <f t="shared" si="284"/>
        <v>theater</v>
      </c>
      <c r="R3032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80" x14ac:dyDescent="0.2">
      <c r="A3033">
        <v>3031</v>
      </c>
      <c r="B3033" s="2" t="s">
        <v>3031</v>
      </c>
      <c r="C3033" s="2" t="s">
        <v>7141</v>
      </c>
      <c r="D3033" s="21">
        <v>1500</v>
      </c>
      <c r="E3033" s="4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7">
        <f t="shared" si="282"/>
        <v>100</v>
      </c>
      <c r="P3033" s="5">
        <f t="shared" si="283"/>
        <v>51</v>
      </c>
      <c r="Q3033" t="str">
        <f t="shared" si="284"/>
        <v>theater</v>
      </c>
      <c r="R3033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48" x14ac:dyDescent="0.2">
      <c r="A3034">
        <v>3032</v>
      </c>
      <c r="B3034" s="2" t="s">
        <v>3032</v>
      </c>
      <c r="C3034" s="2" t="s">
        <v>7142</v>
      </c>
      <c r="D3034" s="21">
        <v>1000</v>
      </c>
      <c r="E3034" s="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7">
        <f t="shared" si="282"/>
        <v>127.2</v>
      </c>
      <c r="P3034" s="5">
        <f t="shared" si="283"/>
        <v>50</v>
      </c>
      <c r="Q3034" t="str">
        <f t="shared" si="284"/>
        <v>theater</v>
      </c>
      <c r="R3034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48" x14ac:dyDescent="0.2">
      <c r="A3035">
        <v>3033</v>
      </c>
      <c r="B3035" s="2" t="s">
        <v>3033</v>
      </c>
      <c r="C3035" s="2" t="s">
        <v>7143</v>
      </c>
      <c r="D3035" s="21">
        <v>3000</v>
      </c>
      <c r="E3035" s="4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7">
        <f t="shared" si="282"/>
        <v>146.53333333333333</v>
      </c>
      <c r="P3035" s="5">
        <f t="shared" si="283"/>
        <v>191</v>
      </c>
      <c r="Q3035" t="str">
        <f t="shared" si="284"/>
        <v>theater</v>
      </c>
      <c r="R3035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64" x14ac:dyDescent="0.2">
      <c r="A3036">
        <v>3034</v>
      </c>
      <c r="B3036" s="2" t="s">
        <v>3034</v>
      </c>
      <c r="C3036" s="2" t="s">
        <v>7144</v>
      </c>
      <c r="D3036" s="21">
        <v>100000</v>
      </c>
      <c r="E3036" s="4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7">
        <f t="shared" si="282"/>
        <v>112.53599999999999</v>
      </c>
      <c r="P3036" s="5">
        <f t="shared" si="283"/>
        <v>89</v>
      </c>
      <c r="Q3036" t="str">
        <f t="shared" si="284"/>
        <v>theater</v>
      </c>
      <c r="R3036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32" x14ac:dyDescent="0.2">
      <c r="A3037">
        <v>3035</v>
      </c>
      <c r="B3037" s="2" t="s">
        <v>3035</v>
      </c>
      <c r="C3037" s="2" t="s">
        <v>7145</v>
      </c>
      <c r="D3037" s="21">
        <v>25000</v>
      </c>
      <c r="E3037" s="4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7">
        <f t="shared" si="282"/>
        <v>108.78684000000001</v>
      </c>
      <c r="P3037" s="5">
        <f t="shared" si="283"/>
        <v>88</v>
      </c>
      <c r="Q3037" t="str">
        <f t="shared" si="284"/>
        <v>theater</v>
      </c>
      <c r="R3037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48" x14ac:dyDescent="0.2">
      <c r="A3038">
        <v>3036</v>
      </c>
      <c r="B3038" s="2" t="s">
        <v>3036</v>
      </c>
      <c r="C3038" s="2" t="s">
        <v>7146</v>
      </c>
      <c r="D3038" s="21">
        <v>25000</v>
      </c>
      <c r="E3038" s="4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7">
        <f t="shared" si="282"/>
        <v>126.732</v>
      </c>
      <c r="P3038" s="5">
        <f t="shared" si="283"/>
        <v>96</v>
      </c>
      <c r="Q3038" t="str">
        <f t="shared" si="284"/>
        <v>theater</v>
      </c>
      <c r="R3038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64" x14ac:dyDescent="0.2">
      <c r="A3039">
        <v>3037</v>
      </c>
      <c r="B3039" s="2" t="s">
        <v>3037</v>
      </c>
      <c r="C3039" s="2" t="s">
        <v>7147</v>
      </c>
      <c r="D3039" s="21">
        <v>500</v>
      </c>
      <c r="E3039" s="4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7">
        <f t="shared" si="282"/>
        <v>213.20000000000002</v>
      </c>
      <c r="P3039" s="5">
        <f t="shared" si="283"/>
        <v>33</v>
      </c>
      <c r="Q3039" t="str">
        <f t="shared" si="284"/>
        <v>theater</v>
      </c>
      <c r="R3039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48" x14ac:dyDescent="0.2">
      <c r="A3040">
        <v>3038</v>
      </c>
      <c r="B3040" s="2" t="s">
        <v>3038</v>
      </c>
      <c r="C3040" s="2" t="s">
        <v>7148</v>
      </c>
      <c r="D3040" s="21">
        <v>1000</v>
      </c>
      <c r="E3040" s="4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7">
        <f t="shared" si="282"/>
        <v>100.49999999999999</v>
      </c>
      <c r="P3040" s="5">
        <f t="shared" si="283"/>
        <v>37</v>
      </c>
      <c r="Q3040" t="str">
        <f t="shared" si="284"/>
        <v>theater</v>
      </c>
      <c r="R3040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48" x14ac:dyDescent="0.2">
      <c r="A3041">
        <v>3039</v>
      </c>
      <c r="B3041" s="2" t="s">
        <v>3039</v>
      </c>
      <c r="C3041" s="2" t="s">
        <v>7149</v>
      </c>
      <c r="D3041" s="21">
        <v>20000</v>
      </c>
      <c r="E3041" s="4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7">
        <f t="shared" si="282"/>
        <v>108.71389999999998</v>
      </c>
      <c r="P3041" s="5">
        <f t="shared" si="283"/>
        <v>92</v>
      </c>
      <c r="Q3041" t="str">
        <f t="shared" si="284"/>
        <v>theater</v>
      </c>
      <c r="R3041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48" x14ac:dyDescent="0.2">
      <c r="A3042">
        <v>3040</v>
      </c>
      <c r="B3042" s="2" t="s">
        <v>3040</v>
      </c>
      <c r="C3042" s="2" t="s">
        <v>7150</v>
      </c>
      <c r="D3042" s="21">
        <v>3000</v>
      </c>
      <c r="E3042" s="4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7">
        <f t="shared" si="282"/>
        <v>107.5</v>
      </c>
      <c r="P3042" s="5">
        <f t="shared" si="283"/>
        <v>76</v>
      </c>
      <c r="Q3042" t="str">
        <f t="shared" si="284"/>
        <v>theater</v>
      </c>
      <c r="R3042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32" x14ac:dyDescent="0.2">
      <c r="A3043">
        <v>3041</v>
      </c>
      <c r="B3043" s="2" t="s">
        <v>3041</v>
      </c>
      <c r="C3043" s="2" t="s">
        <v>7151</v>
      </c>
      <c r="D3043" s="21">
        <v>8300</v>
      </c>
      <c r="E3043" s="4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7">
        <f t="shared" si="282"/>
        <v>110.48192771084338</v>
      </c>
      <c r="P3043" s="5">
        <f t="shared" si="283"/>
        <v>96</v>
      </c>
      <c r="Q3043" t="str">
        <f t="shared" si="284"/>
        <v>theater</v>
      </c>
      <c r="R3043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48" x14ac:dyDescent="0.2">
      <c r="A3044">
        <v>3042</v>
      </c>
      <c r="B3044" s="2" t="s">
        <v>3042</v>
      </c>
      <c r="C3044" s="2" t="s">
        <v>7152</v>
      </c>
      <c r="D3044" s="21">
        <v>1500</v>
      </c>
      <c r="E3044" s="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7">
        <f t="shared" si="282"/>
        <v>128</v>
      </c>
      <c r="P3044" s="5">
        <f t="shared" si="283"/>
        <v>51</v>
      </c>
      <c r="Q3044" t="str">
        <f t="shared" si="284"/>
        <v>theater</v>
      </c>
      <c r="R3044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48" x14ac:dyDescent="0.2">
      <c r="A3045">
        <v>3043</v>
      </c>
      <c r="B3045" s="2" t="s">
        <v>3043</v>
      </c>
      <c r="C3045" s="2" t="s">
        <v>7153</v>
      </c>
      <c r="D3045" s="21">
        <v>15000</v>
      </c>
      <c r="E3045" s="4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7">
        <f t="shared" si="282"/>
        <v>110.00666666666667</v>
      </c>
      <c r="P3045" s="5">
        <f t="shared" si="283"/>
        <v>128</v>
      </c>
      <c r="Q3045" t="str">
        <f t="shared" si="284"/>
        <v>theater</v>
      </c>
      <c r="R3045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48" x14ac:dyDescent="0.2">
      <c r="A3046">
        <v>3044</v>
      </c>
      <c r="B3046" s="2" t="s">
        <v>3044</v>
      </c>
      <c r="C3046" s="2" t="s">
        <v>7154</v>
      </c>
      <c r="D3046" s="21">
        <v>12000</v>
      </c>
      <c r="E3046" s="4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7">
        <f t="shared" si="282"/>
        <v>109.34166666666667</v>
      </c>
      <c r="P3046" s="5">
        <f t="shared" si="283"/>
        <v>84</v>
      </c>
      <c r="Q3046" t="str">
        <f t="shared" si="284"/>
        <v>theater</v>
      </c>
      <c r="R3046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48" x14ac:dyDescent="0.2">
      <c r="A3047">
        <v>3045</v>
      </c>
      <c r="B3047" s="2" t="s">
        <v>3045</v>
      </c>
      <c r="C3047" s="2" t="s">
        <v>7155</v>
      </c>
      <c r="D3047" s="21">
        <v>4000</v>
      </c>
      <c r="E3047" s="4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7">
        <f t="shared" si="282"/>
        <v>132.70650000000001</v>
      </c>
      <c r="P3047" s="5">
        <f t="shared" si="283"/>
        <v>82</v>
      </c>
      <c r="Q3047" t="str">
        <f t="shared" si="284"/>
        <v>theater</v>
      </c>
      <c r="R3047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48" x14ac:dyDescent="0.2">
      <c r="A3048">
        <v>3046</v>
      </c>
      <c r="B3048" s="2" t="s">
        <v>3046</v>
      </c>
      <c r="C3048" s="2" t="s">
        <v>7156</v>
      </c>
      <c r="D3048" s="21">
        <v>7900</v>
      </c>
      <c r="E3048" s="4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7">
        <f t="shared" si="282"/>
        <v>190.84810126582278</v>
      </c>
      <c r="P3048" s="5">
        <f t="shared" si="283"/>
        <v>259</v>
      </c>
      <c r="Q3048" t="str">
        <f t="shared" si="284"/>
        <v>theater</v>
      </c>
      <c r="R3048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48" x14ac:dyDescent="0.2">
      <c r="A3049">
        <v>3047</v>
      </c>
      <c r="B3049" s="2" t="s">
        <v>3047</v>
      </c>
      <c r="C3049" s="2" t="s">
        <v>7157</v>
      </c>
      <c r="D3049" s="21">
        <v>500</v>
      </c>
      <c r="E3049" s="4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7">
        <f t="shared" si="282"/>
        <v>149</v>
      </c>
      <c r="P3049" s="5">
        <f t="shared" si="283"/>
        <v>37</v>
      </c>
      <c r="Q3049" t="str">
        <f t="shared" si="284"/>
        <v>theater</v>
      </c>
      <c r="R3049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48" x14ac:dyDescent="0.2">
      <c r="A3050">
        <v>3048</v>
      </c>
      <c r="B3050" s="2" t="s">
        <v>3048</v>
      </c>
      <c r="C3050" s="2" t="s">
        <v>7158</v>
      </c>
      <c r="D3050" s="21">
        <v>5000</v>
      </c>
      <c r="E3050" s="4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7">
        <f t="shared" si="282"/>
        <v>166.4</v>
      </c>
      <c r="P3050" s="5">
        <f t="shared" si="283"/>
        <v>177</v>
      </c>
      <c r="Q3050" t="str">
        <f t="shared" si="284"/>
        <v>theater</v>
      </c>
      <c r="R3050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48" x14ac:dyDescent="0.2">
      <c r="A3051">
        <v>3049</v>
      </c>
      <c r="B3051" s="2" t="s">
        <v>3049</v>
      </c>
      <c r="C3051" s="2" t="s">
        <v>7159</v>
      </c>
      <c r="D3051" s="21">
        <v>3750</v>
      </c>
      <c r="E3051" s="4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7">
        <f t="shared" si="282"/>
        <v>106.66666666666667</v>
      </c>
      <c r="P3051" s="5">
        <f t="shared" si="283"/>
        <v>74</v>
      </c>
      <c r="Q3051" t="str">
        <f t="shared" si="284"/>
        <v>theater</v>
      </c>
      <c r="R3051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32" x14ac:dyDescent="0.2">
      <c r="A3052">
        <v>3050</v>
      </c>
      <c r="B3052" s="2" t="s">
        <v>3050</v>
      </c>
      <c r="C3052" s="2" t="s">
        <v>7160</v>
      </c>
      <c r="D3052" s="21">
        <v>600</v>
      </c>
      <c r="E3052" s="4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7">
        <f t="shared" si="282"/>
        <v>106</v>
      </c>
      <c r="P3052" s="5">
        <f t="shared" si="283"/>
        <v>70</v>
      </c>
      <c r="Q3052" t="str">
        <f t="shared" si="284"/>
        <v>theater</v>
      </c>
      <c r="R3052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48" x14ac:dyDescent="0.2">
      <c r="A3053">
        <v>3051</v>
      </c>
      <c r="B3053" s="2" t="s">
        <v>3051</v>
      </c>
      <c r="C3053" s="2" t="s">
        <v>7161</v>
      </c>
      <c r="D3053" s="21">
        <v>3500</v>
      </c>
      <c r="E3053" s="4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7">
        <f t="shared" si="282"/>
        <v>23.62857142857143</v>
      </c>
      <c r="P3053" s="5">
        <f t="shared" si="283"/>
        <v>23</v>
      </c>
      <c r="Q3053" t="str">
        <f t="shared" si="284"/>
        <v>theater</v>
      </c>
      <c r="R3053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32" x14ac:dyDescent="0.2">
      <c r="A3054">
        <v>3052</v>
      </c>
      <c r="B3054" s="2" t="s">
        <v>3052</v>
      </c>
      <c r="C3054" s="2" t="s">
        <v>7162</v>
      </c>
      <c r="D3054" s="21">
        <v>50000</v>
      </c>
      <c r="E3054" s="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7">
        <f t="shared" si="282"/>
        <v>0.15</v>
      </c>
      <c r="P3054" s="5">
        <f t="shared" si="283"/>
        <v>37</v>
      </c>
      <c r="Q3054" t="str">
        <f t="shared" si="284"/>
        <v>theater</v>
      </c>
      <c r="R3054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48" x14ac:dyDescent="0.2">
      <c r="A3055">
        <v>3053</v>
      </c>
      <c r="B3055" s="2" t="s">
        <v>3053</v>
      </c>
      <c r="C3055" s="2" t="s">
        <v>7163</v>
      </c>
      <c r="D3055" s="21">
        <v>10000</v>
      </c>
      <c r="E3055" s="4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7">
        <f t="shared" si="282"/>
        <v>0.4</v>
      </c>
      <c r="P3055" s="5">
        <f t="shared" si="283"/>
        <v>13</v>
      </c>
      <c r="Q3055" t="str">
        <f t="shared" si="284"/>
        <v>theater</v>
      </c>
      <c r="R3055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48" x14ac:dyDescent="0.2">
      <c r="A3056">
        <v>3054</v>
      </c>
      <c r="B3056" s="2" t="s">
        <v>3054</v>
      </c>
      <c r="C3056" s="2" t="s">
        <v>7164</v>
      </c>
      <c r="D3056" s="21">
        <v>300</v>
      </c>
      <c r="E3056" s="4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7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48" x14ac:dyDescent="0.2">
      <c r="A3057">
        <v>3055</v>
      </c>
      <c r="B3057" s="2" t="s">
        <v>3055</v>
      </c>
      <c r="C3057" s="2" t="s">
        <v>7165</v>
      </c>
      <c r="D3057" s="21">
        <v>20000</v>
      </c>
      <c r="E3057" s="4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7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48" x14ac:dyDescent="0.2">
      <c r="A3058">
        <v>3056</v>
      </c>
      <c r="B3058" s="2" t="s">
        <v>3056</v>
      </c>
      <c r="C3058" s="2" t="s">
        <v>7166</v>
      </c>
      <c r="D3058" s="21">
        <v>25000</v>
      </c>
      <c r="E3058" s="4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7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48" x14ac:dyDescent="0.2">
      <c r="A3059">
        <v>3057</v>
      </c>
      <c r="B3059" s="2" t="s">
        <v>3057</v>
      </c>
      <c r="C3059" s="2" t="s">
        <v>7167</v>
      </c>
      <c r="D3059" s="21">
        <v>50000</v>
      </c>
      <c r="E3059" s="4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7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48" x14ac:dyDescent="0.2">
      <c r="A3060">
        <v>3058</v>
      </c>
      <c r="B3060" s="2" t="s">
        <v>3058</v>
      </c>
      <c r="C3060" s="2" t="s">
        <v>7168</v>
      </c>
      <c r="D3060" s="21">
        <v>18000</v>
      </c>
      <c r="E3060" s="4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7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48" x14ac:dyDescent="0.2">
      <c r="A3061">
        <v>3059</v>
      </c>
      <c r="B3061" s="2" t="s">
        <v>3059</v>
      </c>
      <c r="C3061" s="2" t="s">
        <v>7169</v>
      </c>
      <c r="D3061" s="21">
        <v>15000</v>
      </c>
      <c r="E3061" s="4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7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32" x14ac:dyDescent="0.2">
      <c r="A3062">
        <v>3060</v>
      </c>
      <c r="B3062" s="2" t="s">
        <v>3060</v>
      </c>
      <c r="C3062" s="2" t="s">
        <v>7170</v>
      </c>
      <c r="D3062" s="21">
        <v>220000</v>
      </c>
      <c r="E3062" s="4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7">
        <f t="shared" si="282"/>
        <v>0.15227272727272728</v>
      </c>
      <c r="P3062" s="5">
        <f t="shared" si="283"/>
        <v>55</v>
      </c>
      <c r="Q3062" t="str">
        <f t="shared" si="284"/>
        <v>theater</v>
      </c>
      <c r="R3062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ht="16" x14ac:dyDescent="0.2">
      <c r="A3063">
        <v>3061</v>
      </c>
      <c r="B3063" s="2" t="s">
        <v>3061</v>
      </c>
      <c r="C3063" s="2" t="s">
        <v>7171</v>
      </c>
      <c r="D3063" s="21">
        <v>1000000</v>
      </c>
      <c r="E3063" s="4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7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48" x14ac:dyDescent="0.2">
      <c r="A3064">
        <v>3062</v>
      </c>
      <c r="B3064" s="2" t="s">
        <v>3062</v>
      </c>
      <c r="C3064" s="2" t="s">
        <v>7172</v>
      </c>
      <c r="D3064" s="21">
        <v>10000</v>
      </c>
      <c r="E3064" s="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7">
        <f t="shared" si="282"/>
        <v>66.84</v>
      </c>
      <c r="P3064" s="5">
        <f t="shared" si="283"/>
        <v>99</v>
      </c>
      <c r="Q3064" t="str">
        <f t="shared" si="284"/>
        <v>theater</v>
      </c>
      <c r="R3064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32" x14ac:dyDescent="0.2">
      <c r="A3065">
        <v>3063</v>
      </c>
      <c r="B3065" s="2" t="s">
        <v>3063</v>
      </c>
      <c r="C3065" s="2" t="s">
        <v>7173</v>
      </c>
      <c r="D3065" s="21">
        <v>3000</v>
      </c>
      <c r="E3065" s="4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7">
        <f t="shared" si="282"/>
        <v>19.566666666666666</v>
      </c>
      <c r="P3065" s="5">
        <f t="shared" si="283"/>
        <v>25</v>
      </c>
      <c r="Q3065" t="str">
        <f t="shared" si="284"/>
        <v>theater</v>
      </c>
      <c r="R3065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32" x14ac:dyDescent="0.2">
      <c r="A3066">
        <v>3064</v>
      </c>
      <c r="B3066" s="2" t="s">
        <v>3064</v>
      </c>
      <c r="C3066" s="2" t="s">
        <v>7174</v>
      </c>
      <c r="D3066" s="21">
        <v>75000</v>
      </c>
      <c r="E3066" s="4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7">
        <f t="shared" si="282"/>
        <v>11.294666666666666</v>
      </c>
      <c r="P3066" s="5">
        <f t="shared" si="283"/>
        <v>117</v>
      </c>
      <c r="Q3066" t="str">
        <f t="shared" si="284"/>
        <v>theater</v>
      </c>
      <c r="R3066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48" x14ac:dyDescent="0.2">
      <c r="A3067">
        <v>3065</v>
      </c>
      <c r="B3067" s="2" t="s">
        <v>3065</v>
      </c>
      <c r="C3067" s="2" t="s">
        <v>7175</v>
      </c>
      <c r="D3067" s="21">
        <v>25000</v>
      </c>
      <c r="E3067" s="4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7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48" x14ac:dyDescent="0.2">
      <c r="A3068">
        <v>3066</v>
      </c>
      <c r="B3068" s="2" t="s">
        <v>3066</v>
      </c>
      <c r="C3068" s="2" t="s">
        <v>7176</v>
      </c>
      <c r="D3068" s="21">
        <v>350000</v>
      </c>
      <c r="E3068" s="4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7">
        <f t="shared" si="282"/>
        <v>11.985714285714286</v>
      </c>
      <c r="P3068" s="5">
        <f t="shared" si="283"/>
        <v>2796</v>
      </c>
      <c r="Q3068" t="str">
        <f t="shared" si="284"/>
        <v>theater</v>
      </c>
      <c r="R3068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48" x14ac:dyDescent="0.2">
      <c r="A3069">
        <v>3067</v>
      </c>
      <c r="B3069" s="2" t="s">
        <v>3067</v>
      </c>
      <c r="C3069" s="2" t="s">
        <v>7177</v>
      </c>
      <c r="D3069" s="21">
        <v>8000</v>
      </c>
      <c r="E3069" s="4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7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48" x14ac:dyDescent="0.2">
      <c r="A3070">
        <v>3068</v>
      </c>
      <c r="B3070" s="2" t="s">
        <v>3068</v>
      </c>
      <c r="C3070" s="2" t="s">
        <v>7178</v>
      </c>
      <c r="D3070" s="21">
        <v>250000</v>
      </c>
      <c r="E3070" s="4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7">
        <f t="shared" si="282"/>
        <v>6.9999999999999993E-2</v>
      </c>
      <c r="P3070" s="5">
        <f t="shared" si="283"/>
        <v>87</v>
      </c>
      <c r="Q3070" t="str">
        <f t="shared" si="284"/>
        <v>theater</v>
      </c>
      <c r="R3070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48" x14ac:dyDescent="0.2">
      <c r="A3071">
        <v>3069</v>
      </c>
      <c r="B3071" s="2" t="s">
        <v>3069</v>
      </c>
      <c r="C3071" s="2" t="s">
        <v>7179</v>
      </c>
      <c r="D3071" s="21">
        <v>1000</v>
      </c>
      <c r="E3071" s="4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7">
        <f t="shared" si="282"/>
        <v>14.099999999999998</v>
      </c>
      <c r="P3071" s="5">
        <f t="shared" si="283"/>
        <v>20</v>
      </c>
      <c r="Q3071" t="str">
        <f t="shared" si="284"/>
        <v>theater</v>
      </c>
      <c r="R3071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48" x14ac:dyDescent="0.2">
      <c r="A3072">
        <v>3070</v>
      </c>
      <c r="B3072" s="2" t="s">
        <v>3070</v>
      </c>
      <c r="C3072" s="2" t="s">
        <v>7180</v>
      </c>
      <c r="D3072" s="21">
        <v>10000</v>
      </c>
      <c r="E3072" s="4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7">
        <f t="shared" si="282"/>
        <v>3.34</v>
      </c>
      <c r="P3072" s="5">
        <f t="shared" si="283"/>
        <v>20</v>
      </c>
      <c r="Q3072" t="str">
        <f t="shared" si="284"/>
        <v>theater</v>
      </c>
      <c r="R3072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48" x14ac:dyDescent="0.2">
      <c r="A3073">
        <v>3071</v>
      </c>
      <c r="B3073" s="2" t="s">
        <v>3071</v>
      </c>
      <c r="C3073" s="2" t="s">
        <v>7181</v>
      </c>
      <c r="D3073" s="21">
        <v>12000</v>
      </c>
      <c r="E3073" s="4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7">
        <f t="shared" si="282"/>
        <v>59.774999999999999</v>
      </c>
      <c r="P3073" s="5">
        <f t="shared" si="283"/>
        <v>61</v>
      </c>
      <c r="Q3073" t="str">
        <f t="shared" si="284"/>
        <v>theater</v>
      </c>
      <c r="R3073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48" x14ac:dyDescent="0.2">
      <c r="A3074">
        <v>3072</v>
      </c>
      <c r="B3074" s="2" t="s">
        <v>3072</v>
      </c>
      <c r="C3074" s="2" t="s">
        <v>7182</v>
      </c>
      <c r="D3074" s="21">
        <v>12000</v>
      </c>
      <c r="E3074" s="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7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48" x14ac:dyDescent="0.2">
      <c r="A3075">
        <v>3073</v>
      </c>
      <c r="B3075" s="2" t="s">
        <v>3073</v>
      </c>
      <c r="C3075" s="2" t="s">
        <v>7183</v>
      </c>
      <c r="D3075" s="21">
        <v>2800000</v>
      </c>
      <c r="E3075" s="4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7">
        <f t="shared" ref="O3075:O3138" si="288">(E3075/D3075)*100</f>
        <v>2.3035714285714284E-2</v>
      </c>
      <c r="P3075" s="5">
        <f t="shared" ref="P3075:P3138" si="289">IF(E3075, QUOTIENT(E3075,L3075),0)</f>
        <v>92</v>
      </c>
      <c r="Q3075" t="str">
        <f t="shared" ref="Q3075:Q3138" si="290">LEFT(N3075,FIND("/",N3075,1)-1)</f>
        <v>theater</v>
      </c>
      <c r="R3075" t="str">
        <f t="shared" ref="R3075:R3138" si="291">RIGHT(N3075,LEN(N3075)-FIND("/",N3075,1))</f>
        <v>spaces</v>
      </c>
      <c r="S3075" s="15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2" t="s">
        <v>3074</v>
      </c>
      <c r="C3076" s="2" t="s">
        <v>7184</v>
      </c>
      <c r="D3076" s="21">
        <v>25000</v>
      </c>
      <c r="E3076" s="4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7">
        <f t="shared" si="288"/>
        <v>8.8000000000000009E-2</v>
      </c>
      <c r="P3076" s="5">
        <f t="shared" si="289"/>
        <v>7</v>
      </c>
      <c r="Q3076" t="str">
        <f t="shared" si="290"/>
        <v>theater</v>
      </c>
      <c r="R3076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48" x14ac:dyDescent="0.2">
      <c r="A3077">
        <v>3075</v>
      </c>
      <c r="B3077" s="2" t="s">
        <v>3075</v>
      </c>
      <c r="C3077" s="2" t="s">
        <v>7185</v>
      </c>
      <c r="D3077" s="21">
        <v>15000</v>
      </c>
      <c r="E3077" s="4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7">
        <f t="shared" si="288"/>
        <v>8.64</v>
      </c>
      <c r="P3077" s="5">
        <f t="shared" si="289"/>
        <v>64</v>
      </c>
      <c r="Q3077" t="str">
        <f t="shared" si="290"/>
        <v>theater</v>
      </c>
      <c r="R3077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32" x14ac:dyDescent="0.2">
      <c r="A3078">
        <v>3076</v>
      </c>
      <c r="B3078" s="2" t="s">
        <v>3076</v>
      </c>
      <c r="C3078" s="2" t="s">
        <v>7186</v>
      </c>
      <c r="D3078" s="21">
        <v>10000</v>
      </c>
      <c r="E3078" s="4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7">
        <f t="shared" si="288"/>
        <v>15.06</v>
      </c>
      <c r="P3078" s="5">
        <f t="shared" si="289"/>
        <v>30</v>
      </c>
      <c r="Q3078" t="str">
        <f t="shared" si="290"/>
        <v>theater</v>
      </c>
      <c r="R3078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48" x14ac:dyDescent="0.2">
      <c r="A3079">
        <v>3077</v>
      </c>
      <c r="B3079" s="2" t="s">
        <v>3077</v>
      </c>
      <c r="C3079" s="2" t="s">
        <v>7187</v>
      </c>
      <c r="D3079" s="21">
        <v>22000</v>
      </c>
      <c r="E3079" s="4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7">
        <f t="shared" si="288"/>
        <v>0.47727272727272729</v>
      </c>
      <c r="P3079" s="5">
        <f t="shared" si="289"/>
        <v>52</v>
      </c>
      <c r="Q3079" t="str">
        <f t="shared" si="290"/>
        <v>theater</v>
      </c>
      <c r="R3079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48" x14ac:dyDescent="0.2">
      <c r="A3080">
        <v>3078</v>
      </c>
      <c r="B3080" s="2" t="s">
        <v>3078</v>
      </c>
      <c r="C3080" s="2" t="s">
        <v>7188</v>
      </c>
      <c r="D3080" s="21">
        <v>60000</v>
      </c>
      <c r="E3080" s="4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7">
        <f t="shared" si="288"/>
        <v>0.11833333333333333</v>
      </c>
      <c r="P3080" s="5">
        <f t="shared" si="289"/>
        <v>23</v>
      </c>
      <c r="Q3080" t="str">
        <f t="shared" si="290"/>
        <v>theater</v>
      </c>
      <c r="R3080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48" x14ac:dyDescent="0.2">
      <c r="A3081">
        <v>3079</v>
      </c>
      <c r="B3081" s="2" t="s">
        <v>3079</v>
      </c>
      <c r="C3081" s="2" t="s">
        <v>7189</v>
      </c>
      <c r="D3081" s="21">
        <v>1333666</v>
      </c>
      <c r="E3081" s="4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7">
        <f t="shared" si="288"/>
        <v>0.8417399858735245</v>
      </c>
      <c r="P3081" s="5">
        <f t="shared" si="289"/>
        <v>415</v>
      </c>
      <c r="Q3081" t="str">
        <f t="shared" si="290"/>
        <v>theater</v>
      </c>
      <c r="R3081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48" x14ac:dyDescent="0.2">
      <c r="A3082">
        <v>3080</v>
      </c>
      <c r="B3082" s="2" t="s">
        <v>3080</v>
      </c>
      <c r="C3082" s="2" t="s">
        <v>7190</v>
      </c>
      <c r="D3082" s="21">
        <v>2000000</v>
      </c>
      <c r="E3082" s="4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7">
        <f t="shared" si="288"/>
        <v>1.8799999999999997E-2</v>
      </c>
      <c r="P3082" s="5">
        <f t="shared" si="289"/>
        <v>53</v>
      </c>
      <c r="Q3082" t="str">
        <f t="shared" si="290"/>
        <v>theater</v>
      </c>
      <c r="R3082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48" x14ac:dyDescent="0.2">
      <c r="A3083">
        <v>3081</v>
      </c>
      <c r="B3083" s="2" t="s">
        <v>3081</v>
      </c>
      <c r="C3083" s="2" t="s">
        <v>7191</v>
      </c>
      <c r="D3083" s="21">
        <v>1000000</v>
      </c>
      <c r="E3083" s="4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7">
        <f t="shared" si="288"/>
        <v>0.21029999999999999</v>
      </c>
      <c r="P3083" s="5">
        <f t="shared" si="289"/>
        <v>420</v>
      </c>
      <c r="Q3083" t="str">
        <f t="shared" si="290"/>
        <v>theater</v>
      </c>
      <c r="R3083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48" x14ac:dyDescent="0.2">
      <c r="A3084">
        <v>3082</v>
      </c>
      <c r="B3084" s="2" t="s">
        <v>3082</v>
      </c>
      <c r="C3084" s="2" t="s">
        <v>7192</v>
      </c>
      <c r="D3084" s="21">
        <v>9000</v>
      </c>
      <c r="E3084" s="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7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64" x14ac:dyDescent="0.2">
      <c r="A3085">
        <v>3083</v>
      </c>
      <c r="B3085" s="2" t="s">
        <v>3083</v>
      </c>
      <c r="C3085" s="2" t="s">
        <v>7193</v>
      </c>
      <c r="D3085" s="21">
        <v>20000</v>
      </c>
      <c r="E3085" s="4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7">
        <f t="shared" si="288"/>
        <v>0.27999999999999997</v>
      </c>
      <c r="P3085" s="5">
        <f t="shared" si="289"/>
        <v>18</v>
      </c>
      <c r="Q3085" t="str">
        <f t="shared" si="290"/>
        <v>theater</v>
      </c>
      <c r="R3085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48" x14ac:dyDescent="0.2">
      <c r="A3086">
        <v>3084</v>
      </c>
      <c r="B3086" s="2" t="s">
        <v>3084</v>
      </c>
      <c r="C3086" s="2" t="s">
        <v>7194</v>
      </c>
      <c r="D3086" s="21">
        <v>4059</v>
      </c>
      <c r="E3086" s="4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7">
        <f t="shared" si="288"/>
        <v>11.57920670115792</v>
      </c>
      <c r="P3086" s="5">
        <f t="shared" si="289"/>
        <v>78</v>
      </c>
      <c r="Q3086" t="str">
        <f t="shared" si="290"/>
        <v>theater</v>
      </c>
      <c r="R3086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48" x14ac:dyDescent="0.2">
      <c r="A3087">
        <v>3085</v>
      </c>
      <c r="B3087" s="2" t="s">
        <v>3085</v>
      </c>
      <c r="C3087" s="2" t="s">
        <v>7195</v>
      </c>
      <c r="D3087" s="21">
        <v>25000</v>
      </c>
      <c r="E3087" s="4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7">
        <f t="shared" si="288"/>
        <v>2.44</v>
      </c>
      <c r="P3087" s="5">
        <f t="shared" si="289"/>
        <v>67</v>
      </c>
      <c r="Q3087" t="str">
        <f t="shared" si="290"/>
        <v>theater</v>
      </c>
      <c r="R3087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48" x14ac:dyDescent="0.2">
      <c r="A3088">
        <v>3086</v>
      </c>
      <c r="B3088" s="2" t="s">
        <v>3086</v>
      </c>
      <c r="C3088" s="2" t="s">
        <v>7196</v>
      </c>
      <c r="D3088" s="21">
        <v>20000</v>
      </c>
      <c r="E3088" s="4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7">
        <f t="shared" si="288"/>
        <v>0.25</v>
      </c>
      <c r="P3088" s="5">
        <f t="shared" si="289"/>
        <v>16</v>
      </c>
      <c r="Q3088" t="str">
        <f t="shared" si="290"/>
        <v>theater</v>
      </c>
      <c r="R3088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48" x14ac:dyDescent="0.2">
      <c r="A3089">
        <v>3087</v>
      </c>
      <c r="B3089" s="2" t="s">
        <v>3087</v>
      </c>
      <c r="C3089" s="2" t="s">
        <v>7197</v>
      </c>
      <c r="D3089" s="21">
        <v>20000</v>
      </c>
      <c r="E3089" s="4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7">
        <f t="shared" si="288"/>
        <v>0.625</v>
      </c>
      <c r="P3089" s="5">
        <f t="shared" si="289"/>
        <v>62</v>
      </c>
      <c r="Q3089" t="str">
        <f t="shared" si="290"/>
        <v>theater</v>
      </c>
      <c r="R3089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32" x14ac:dyDescent="0.2">
      <c r="A3090">
        <v>3088</v>
      </c>
      <c r="B3090" s="2" t="s">
        <v>3088</v>
      </c>
      <c r="C3090" s="2" t="s">
        <v>7198</v>
      </c>
      <c r="D3090" s="21">
        <v>65000</v>
      </c>
      <c r="E3090" s="4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7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32" x14ac:dyDescent="0.2">
      <c r="A3091">
        <v>3089</v>
      </c>
      <c r="B3091" s="2" t="s">
        <v>3089</v>
      </c>
      <c r="C3091" s="2" t="s">
        <v>7199</v>
      </c>
      <c r="D3091" s="21">
        <v>25000</v>
      </c>
      <c r="E3091" s="4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7">
        <f t="shared" si="288"/>
        <v>23.416</v>
      </c>
      <c r="P3091" s="5">
        <f t="shared" si="289"/>
        <v>130</v>
      </c>
      <c r="Q3091" t="str">
        <f t="shared" si="290"/>
        <v>theater</v>
      </c>
      <c r="R3091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48" x14ac:dyDescent="0.2">
      <c r="A3092">
        <v>3090</v>
      </c>
      <c r="B3092" s="2" t="s">
        <v>3090</v>
      </c>
      <c r="C3092" s="2" t="s">
        <v>7200</v>
      </c>
      <c r="D3092" s="21">
        <v>225000</v>
      </c>
      <c r="E3092" s="4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7">
        <f t="shared" si="288"/>
        <v>5.0808888888888886</v>
      </c>
      <c r="P3092" s="5">
        <f t="shared" si="289"/>
        <v>1270</v>
      </c>
      <c r="Q3092" t="str">
        <f t="shared" si="290"/>
        <v>theater</v>
      </c>
      <c r="R3092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48" x14ac:dyDescent="0.2">
      <c r="A3093">
        <v>3091</v>
      </c>
      <c r="B3093" s="2" t="s">
        <v>3091</v>
      </c>
      <c r="C3093" s="2" t="s">
        <v>7201</v>
      </c>
      <c r="D3093" s="21">
        <v>5000</v>
      </c>
      <c r="E3093" s="4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7">
        <f t="shared" si="288"/>
        <v>15.920000000000002</v>
      </c>
      <c r="P3093" s="5">
        <f t="shared" si="289"/>
        <v>88</v>
      </c>
      <c r="Q3093" t="str">
        <f t="shared" si="290"/>
        <v>theater</v>
      </c>
      <c r="R3093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48" x14ac:dyDescent="0.2">
      <c r="A3094">
        <v>3092</v>
      </c>
      <c r="B3094" s="2" t="s">
        <v>3092</v>
      </c>
      <c r="C3094" s="2" t="s">
        <v>7202</v>
      </c>
      <c r="D3094" s="21">
        <v>100000</v>
      </c>
      <c r="E3094" s="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7">
        <f t="shared" si="288"/>
        <v>1.1831900000000002</v>
      </c>
      <c r="P3094" s="5">
        <f t="shared" si="289"/>
        <v>56</v>
      </c>
      <c r="Q3094" t="str">
        <f t="shared" si="290"/>
        <v>theater</v>
      </c>
      <c r="R3094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48" x14ac:dyDescent="0.2">
      <c r="A3095">
        <v>3093</v>
      </c>
      <c r="B3095" s="2" t="s">
        <v>3093</v>
      </c>
      <c r="C3095" s="2" t="s">
        <v>7203</v>
      </c>
      <c r="D3095" s="21">
        <v>4000</v>
      </c>
      <c r="E3095" s="4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7">
        <f t="shared" si="288"/>
        <v>22.75</v>
      </c>
      <c r="P3095" s="5">
        <f t="shared" si="289"/>
        <v>53</v>
      </c>
      <c r="Q3095" t="str">
        <f t="shared" si="290"/>
        <v>theater</v>
      </c>
      <c r="R3095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32" x14ac:dyDescent="0.2">
      <c r="A3096">
        <v>3094</v>
      </c>
      <c r="B3096" s="2" t="s">
        <v>3094</v>
      </c>
      <c r="C3096" s="2" t="s">
        <v>7204</v>
      </c>
      <c r="D3096" s="21">
        <v>100000</v>
      </c>
      <c r="E3096" s="4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7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48" x14ac:dyDescent="0.2">
      <c r="A3097">
        <v>3095</v>
      </c>
      <c r="B3097" s="2" t="s">
        <v>3095</v>
      </c>
      <c r="C3097" s="2" t="s">
        <v>7205</v>
      </c>
      <c r="D3097" s="21">
        <v>14920</v>
      </c>
      <c r="E3097" s="4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7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48" x14ac:dyDescent="0.2">
      <c r="A3098">
        <v>3096</v>
      </c>
      <c r="B3098" s="2" t="s">
        <v>3096</v>
      </c>
      <c r="C3098" s="2" t="s">
        <v>7206</v>
      </c>
      <c r="D3098" s="21">
        <v>20000</v>
      </c>
      <c r="E3098" s="4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7">
        <f t="shared" si="288"/>
        <v>3.9750000000000001</v>
      </c>
      <c r="P3098" s="5">
        <f t="shared" si="289"/>
        <v>56</v>
      </c>
      <c r="Q3098" t="str">
        <f t="shared" si="290"/>
        <v>theater</v>
      </c>
      <c r="R3098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48" x14ac:dyDescent="0.2">
      <c r="A3099">
        <v>3097</v>
      </c>
      <c r="B3099" s="2" t="s">
        <v>3097</v>
      </c>
      <c r="C3099" s="2" t="s">
        <v>7207</v>
      </c>
      <c r="D3099" s="21">
        <v>10000</v>
      </c>
      <c r="E3099" s="4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7">
        <f t="shared" si="288"/>
        <v>17.150000000000002</v>
      </c>
      <c r="P3099" s="5">
        <f t="shared" si="289"/>
        <v>40</v>
      </c>
      <c r="Q3099" t="str">
        <f t="shared" si="290"/>
        <v>theater</v>
      </c>
      <c r="R3099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48" x14ac:dyDescent="0.2">
      <c r="A3100">
        <v>3098</v>
      </c>
      <c r="B3100" s="2" t="s">
        <v>3098</v>
      </c>
      <c r="C3100" s="2" t="s">
        <v>7208</v>
      </c>
      <c r="D3100" s="21">
        <v>48725</v>
      </c>
      <c r="E3100" s="4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7">
        <f t="shared" si="288"/>
        <v>3.6080041046690612</v>
      </c>
      <c r="P3100" s="5">
        <f t="shared" si="289"/>
        <v>65</v>
      </c>
      <c r="Q3100" t="str">
        <f t="shared" si="290"/>
        <v>theater</v>
      </c>
      <c r="R3100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48" x14ac:dyDescent="0.2">
      <c r="A3101">
        <v>3099</v>
      </c>
      <c r="B3101" s="2" t="s">
        <v>3099</v>
      </c>
      <c r="C3101" s="2" t="s">
        <v>7209</v>
      </c>
      <c r="D3101" s="21">
        <v>2000</v>
      </c>
      <c r="E3101" s="4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7">
        <f t="shared" si="288"/>
        <v>13.900000000000002</v>
      </c>
      <c r="P3101" s="5">
        <f t="shared" si="289"/>
        <v>55</v>
      </c>
      <c r="Q3101" t="str">
        <f t="shared" si="290"/>
        <v>theater</v>
      </c>
      <c r="R3101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48" x14ac:dyDescent="0.2">
      <c r="A3102">
        <v>3100</v>
      </c>
      <c r="B3102" s="2" t="s">
        <v>3100</v>
      </c>
      <c r="C3102" s="2" t="s">
        <v>7210</v>
      </c>
      <c r="D3102" s="21">
        <v>12000</v>
      </c>
      <c r="E3102" s="4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7">
        <f t="shared" si="288"/>
        <v>15.225</v>
      </c>
      <c r="P3102" s="5">
        <f t="shared" si="289"/>
        <v>140</v>
      </c>
      <c r="Q3102" t="str">
        <f t="shared" si="290"/>
        <v>theater</v>
      </c>
      <c r="R3102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48" x14ac:dyDescent="0.2">
      <c r="A3103">
        <v>3101</v>
      </c>
      <c r="B3103" s="2" t="s">
        <v>3101</v>
      </c>
      <c r="C3103" s="2" t="s">
        <v>7211</v>
      </c>
      <c r="D3103" s="21">
        <v>2500</v>
      </c>
      <c r="E3103" s="4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7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48" x14ac:dyDescent="0.2">
      <c r="A3104">
        <v>3102</v>
      </c>
      <c r="B3104" s="2" t="s">
        <v>3102</v>
      </c>
      <c r="C3104" s="2" t="s">
        <v>7212</v>
      </c>
      <c r="D3104" s="21">
        <v>16000</v>
      </c>
      <c r="E3104" s="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7">
        <f t="shared" si="288"/>
        <v>39.112499999999997</v>
      </c>
      <c r="P3104" s="5">
        <f t="shared" si="289"/>
        <v>69</v>
      </c>
      <c r="Q3104" t="str">
        <f t="shared" si="290"/>
        <v>theater</v>
      </c>
      <c r="R3104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32" x14ac:dyDescent="0.2">
      <c r="A3105">
        <v>3103</v>
      </c>
      <c r="B3105" s="2" t="s">
        <v>3103</v>
      </c>
      <c r="C3105" s="2" t="s">
        <v>7213</v>
      </c>
      <c r="D3105" s="21">
        <v>4100</v>
      </c>
      <c r="E3105" s="4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7">
        <f t="shared" si="288"/>
        <v>0.26829268292682928</v>
      </c>
      <c r="P3105" s="5">
        <f t="shared" si="289"/>
        <v>5</v>
      </c>
      <c r="Q3105" t="str">
        <f t="shared" si="290"/>
        <v>theater</v>
      </c>
      <c r="R3105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48" x14ac:dyDescent="0.2">
      <c r="A3106">
        <v>3104</v>
      </c>
      <c r="B3106" s="2" t="s">
        <v>3104</v>
      </c>
      <c r="C3106" s="2" t="s">
        <v>7214</v>
      </c>
      <c r="D3106" s="21">
        <v>4000</v>
      </c>
      <c r="E3106" s="4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7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48" x14ac:dyDescent="0.2">
      <c r="A3107">
        <v>3105</v>
      </c>
      <c r="B3107" s="2" t="s">
        <v>3105</v>
      </c>
      <c r="C3107" s="2" t="s">
        <v>7215</v>
      </c>
      <c r="D3107" s="21">
        <v>5845</v>
      </c>
      <c r="E3107" s="4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7">
        <f t="shared" si="288"/>
        <v>42.360992301112063</v>
      </c>
      <c r="P3107" s="5">
        <f t="shared" si="289"/>
        <v>79</v>
      </c>
      <c r="Q3107" t="str">
        <f t="shared" si="290"/>
        <v>theater</v>
      </c>
      <c r="R3107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48" x14ac:dyDescent="0.2">
      <c r="A3108">
        <v>3106</v>
      </c>
      <c r="B3108" s="2" t="s">
        <v>3106</v>
      </c>
      <c r="C3108" s="2" t="s">
        <v>7216</v>
      </c>
      <c r="D3108" s="21">
        <v>1000</v>
      </c>
      <c r="E3108" s="4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7">
        <f t="shared" si="288"/>
        <v>4.1000000000000005</v>
      </c>
      <c r="P3108" s="5">
        <f t="shared" si="289"/>
        <v>10</v>
      </c>
      <c r="Q3108" t="str">
        <f t="shared" si="290"/>
        <v>theater</v>
      </c>
      <c r="R3108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48" x14ac:dyDescent="0.2">
      <c r="A3109">
        <v>3107</v>
      </c>
      <c r="B3109" s="2" t="s">
        <v>3107</v>
      </c>
      <c r="C3109" s="2" t="s">
        <v>7217</v>
      </c>
      <c r="D3109" s="21">
        <v>40000</v>
      </c>
      <c r="E3109" s="4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7">
        <f t="shared" si="288"/>
        <v>19.762499999999999</v>
      </c>
      <c r="P3109" s="5">
        <f t="shared" si="289"/>
        <v>272</v>
      </c>
      <c r="Q3109" t="str">
        <f t="shared" si="290"/>
        <v>theater</v>
      </c>
      <c r="R3109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ht="16" x14ac:dyDescent="0.2">
      <c r="A3110">
        <v>3108</v>
      </c>
      <c r="B3110" s="2" t="s">
        <v>3108</v>
      </c>
      <c r="C3110" s="2" t="s">
        <v>7218</v>
      </c>
      <c r="D3110" s="21">
        <v>50000</v>
      </c>
      <c r="E3110" s="4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7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48" x14ac:dyDescent="0.2">
      <c r="A3111">
        <v>3109</v>
      </c>
      <c r="B3111" s="2" t="s">
        <v>3109</v>
      </c>
      <c r="C3111" s="2" t="s">
        <v>7219</v>
      </c>
      <c r="D3111" s="21">
        <v>26500</v>
      </c>
      <c r="E3111" s="4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7">
        <f t="shared" si="288"/>
        <v>25.030188679245285</v>
      </c>
      <c r="P3111" s="5">
        <f t="shared" si="289"/>
        <v>58</v>
      </c>
      <c r="Q3111" t="str">
        <f t="shared" si="290"/>
        <v>theater</v>
      </c>
      <c r="R3111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48" x14ac:dyDescent="0.2">
      <c r="A3112">
        <v>3110</v>
      </c>
      <c r="B3112" s="2" t="s">
        <v>3110</v>
      </c>
      <c r="C3112" s="2" t="s">
        <v>7220</v>
      </c>
      <c r="D3112" s="21">
        <v>25000</v>
      </c>
      <c r="E3112" s="4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7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32" x14ac:dyDescent="0.2">
      <c r="A3113">
        <v>3111</v>
      </c>
      <c r="B3113" s="2" t="s">
        <v>3111</v>
      </c>
      <c r="C3113" s="2" t="s">
        <v>7221</v>
      </c>
      <c r="D3113" s="21">
        <v>20000</v>
      </c>
      <c r="E3113" s="4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7">
        <f t="shared" si="288"/>
        <v>26.640000000000004</v>
      </c>
      <c r="P3113" s="5">
        <f t="shared" si="289"/>
        <v>70</v>
      </c>
      <c r="Q3113" t="str">
        <f t="shared" si="290"/>
        <v>theater</v>
      </c>
      <c r="R3113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48" x14ac:dyDescent="0.2">
      <c r="A3114">
        <v>3112</v>
      </c>
      <c r="B3114" s="2" t="s">
        <v>3112</v>
      </c>
      <c r="C3114" s="2" t="s">
        <v>7222</v>
      </c>
      <c r="D3114" s="21">
        <v>11000</v>
      </c>
      <c r="E3114" s="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7">
        <f t="shared" si="288"/>
        <v>4.7363636363636363</v>
      </c>
      <c r="P3114" s="5">
        <f t="shared" si="289"/>
        <v>57</v>
      </c>
      <c r="Q3114" t="str">
        <f t="shared" si="290"/>
        <v>theater</v>
      </c>
      <c r="R3114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48" x14ac:dyDescent="0.2">
      <c r="A3115">
        <v>3113</v>
      </c>
      <c r="B3115" s="2" t="s">
        <v>3113</v>
      </c>
      <c r="C3115" s="2" t="s">
        <v>7223</v>
      </c>
      <c r="D3115" s="21">
        <v>109225</v>
      </c>
      <c r="E3115" s="4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7">
        <f t="shared" si="288"/>
        <v>4.2435339894712749</v>
      </c>
      <c r="P3115" s="5">
        <f t="shared" si="289"/>
        <v>125</v>
      </c>
      <c r="Q3115" t="str">
        <f t="shared" si="290"/>
        <v>theater</v>
      </c>
      <c r="R3115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48" x14ac:dyDescent="0.2">
      <c r="A3116">
        <v>3114</v>
      </c>
      <c r="B3116" s="2" t="s">
        <v>3114</v>
      </c>
      <c r="C3116" s="2" t="s">
        <v>7224</v>
      </c>
      <c r="D3116" s="21">
        <v>75000</v>
      </c>
      <c r="E3116" s="4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7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48" x14ac:dyDescent="0.2">
      <c r="A3117">
        <v>3115</v>
      </c>
      <c r="B3117" s="2" t="s">
        <v>3115</v>
      </c>
      <c r="C3117" s="2" t="s">
        <v>7225</v>
      </c>
      <c r="D3117" s="21">
        <v>10000</v>
      </c>
      <c r="E3117" s="4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7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48" x14ac:dyDescent="0.2">
      <c r="A3118">
        <v>3116</v>
      </c>
      <c r="B3118" s="2" t="s">
        <v>3116</v>
      </c>
      <c r="C3118" s="2" t="s">
        <v>7226</v>
      </c>
      <c r="D3118" s="21">
        <v>750</v>
      </c>
      <c r="E3118" s="4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7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48" x14ac:dyDescent="0.2">
      <c r="A3119">
        <v>3117</v>
      </c>
      <c r="B3119" s="2" t="s">
        <v>3117</v>
      </c>
      <c r="C3119" s="2" t="s">
        <v>7227</v>
      </c>
      <c r="D3119" s="21">
        <v>1000</v>
      </c>
      <c r="E3119" s="4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7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32" x14ac:dyDescent="0.2">
      <c r="A3120">
        <v>3118</v>
      </c>
      <c r="B3120" s="2" t="s">
        <v>3118</v>
      </c>
      <c r="C3120" s="2" t="s">
        <v>7228</v>
      </c>
      <c r="D3120" s="21">
        <v>500000</v>
      </c>
      <c r="E3120" s="4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7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48" x14ac:dyDescent="0.2">
      <c r="A3121">
        <v>3119</v>
      </c>
      <c r="B3121" s="2" t="s">
        <v>3119</v>
      </c>
      <c r="C3121" s="2" t="s">
        <v>7229</v>
      </c>
      <c r="D3121" s="21">
        <v>10000</v>
      </c>
      <c r="E3121" s="4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7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48" x14ac:dyDescent="0.2">
      <c r="A3122">
        <v>3120</v>
      </c>
      <c r="B3122" s="2" t="s">
        <v>3120</v>
      </c>
      <c r="C3122" s="2" t="s">
        <v>7230</v>
      </c>
      <c r="D3122" s="21">
        <v>1300000</v>
      </c>
      <c r="E3122" s="4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7">
        <f t="shared" si="288"/>
        <v>9.8461538461538465E-3</v>
      </c>
      <c r="P3122" s="5">
        <f t="shared" si="289"/>
        <v>12</v>
      </c>
      <c r="Q3122" t="str">
        <f t="shared" si="290"/>
        <v>theater</v>
      </c>
      <c r="R3122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32" x14ac:dyDescent="0.2">
      <c r="A3123">
        <v>3121</v>
      </c>
      <c r="B3123" s="2" t="s">
        <v>3121</v>
      </c>
      <c r="C3123" s="2" t="s">
        <v>7231</v>
      </c>
      <c r="D3123" s="21">
        <v>1500</v>
      </c>
      <c r="E3123" s="4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7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ht="16" x14ac:dyDescent="0.2">
      <c r="A3124">
        <v>3122</v>
      </c>
      <c r="B3124" s="2" t="s">
        <v>3122</v>
      </c>
      <c r="C3124" s="2" t="s">
        <v>7232</v>
      </c>
      <c r="D3124" s="21">
        <v>199</v>
      </c>
      <c r="E3124" s="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7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48" x14ac:dyDescent="0.2">
      <c r="A3125">
        <v>3123</v>
      </c>
      <c r="B3125" s="2" t="s">
        <v>3123</v>
      </c>
      <c r="C3125" s="2" t="s">
        <v>7233</v>
      </c>
      <c r="D3125" s="21">
        <v>125000</v>
      </c>
      <c r="E3125" s="4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7">
        <f t="shared" si="288"/>
        <v>68.153599999999997</v>
      </c>
      <c r="P3125" s="5">
        <f t="shared" si="289"/>
        <v>244</v>
      </c>
      <c r="Q3125" t="str">
        <f t="shared" si="290"/>
        <v>theater</v>
      </c>
      <c r="R3125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32" x14ac:dyDescent="0.2">
      <c r="A3126">
        <v>3124</v>
      </c>
      <c r="B3126" s="2" t="s">
        <v>3124</v>
      </c>
      <c r="C3126" s="2" t="s">
        <v>7234</v>
      </c>
      <c r="D3126" s="21">
        <v>800000</v>
      </c>
      <c r="E3126" s="4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7">
        <f t="shared" si="288"/>
        <v>3.2499999999999999E-3</v>
      </c>
      <c r="P3126" s="5">
        <f t="shared" si="289"/>
        <v>6</v>
      </c>
      <c r="Q3126" t="str">
        <f t="shared" si="290"/>
        <v>theater</v>
      </c>
      <c r="R3126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ht="16" x14ac:dyDescent="0.2">
      <c r="A3127">
        <v>3125</v>
      </c>
      <c r="B3127" s="2" t="s">
        <v>3125</v>
      </c>
      <c r="C3127" s="2" t="s">
        <v>7235</v>
      </c>
      <c r="D3127" s="21">
        <v>1500000</v>
      </c>
      <c r="E3127" s="4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7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80" x14ac:dyDescent="0.2">
      <c r="A3128">
        <v>3126</v>
      </c>
      <c r="B3128" s="2" t="s">
        <v>3126</v>
      </c>
      <c r="C3128" s="2" t="s">
        <v>7236</v>
      </c>
      <c r="D3128" s="21">
        <v>25000</v>
      </c>
      <c r="E3128" s="4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7">
        <f t="shared" si="288"/>
        <v>4.16</v>
      </c>
      <c r="P3128" s="5">
        <f t="shared" si="289"/>
        <v>61</v>
      </c>
      <c r="Q3128" t="str">
        <f t="shared" si="290"/>
        <v>theater</v>
      </c>
      <c r="R3128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48" x14ac:dyDescent="0.2">
      <c r="A3129">
        <v>3127</v>
      </c>
      <c r="B3129" s="2" t="s">
        <v>3127</v>
      </c>
      <c r="C3129" s="2" t="s">
        <v>7237</v>
      </c>
      <c r="D3129" s="21">
        <v>100000</v>
      </c>
      <c r="E3129" s="4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7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48" x14ac:dyDescent="0.2">
      <c r="A3130">
        <v>3128</v>
      </c>
      <c r="B3130" s="2" t="s">
        <v>3128</v>
      </c>
      <c r="C3130" s="2" t="s">
        <v>7238</v>
      </c>
      <c r="D3130" s="21">
        <v>15000</v>
      </c>
      <c r="E3130" s="4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7">
        <f t="shared" si="288"/>
        <v>108.60666666666667</v>
      </c>
      <c r="P3130" s="5">
        <f t="shared" si="289"/>
        <v>139</v>
      </c>
      <c r="Q3130" t="str">
        <f t="shared" si="290"/>
        <v>theater</v>
      </c>
      <c r="R3130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48" x14ac:dyDescent="0.2">
      <c r="A3131">
        <v>3129</v>
      </c>
      <c r="B3131" s="2" t="s">
        <v>3129</v>
      </c>
      <c r="C3131" s="2" t="s">
        <v>7239</v>
      </c>
      <c r="D3131" s="21">
        <v>1250</v>
      </c>
      <c r="E3131" s="4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7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32" x14ac:dyDescent="0.2">
      <c r="A3132">
        <v>3130</v>
      </c>
      <c r="B3132" s="2" t="s">
        <v>3130</v>
      </c>
      <c r="C3132" s="2" t="s">
        <v>7240</v>
      </c>
      <c r="D3132" s="21">
        <v>10000</v>
      </c>
      <c r="E3132" s="4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7">
        <f t="shared" si="288"/>
        <v>3.75</v>
      </c>
      <c r="P3132" s="5">
        <f t="shared" si="289"/>
        <v>93</v>
      </c>
      <c r="Q3132" t="str">
        <f t="shared" si="290"/>
        <v>theater</v>
      </c>
      <c r="R3132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32" x14ac:dyDescent="0.2">
      <c r="A3133">
        <v>3131</v>
      </c>
      <c r="B3133" s="2" t="s">
        <v>3131</v>
      </c>
      <c r="C3133" s="2" t="s">
        <v>7241</v>
      </c>
      <c r="D3133" s="21">
        <v>4100</v>
      </c>
      <c r="E3133" s="4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7">
        <f t="shared" si="288"/>
        <v>15.731707317073171</v>
      </c>
      <c r="P3133" s="5">
        <f t="shared" si="289"/>
        <v>53</v>
      </c>
      <c r="Q3133" t="str">
        <f t="shared" si="290"/>
        <v>theater</v>
      </c>
      <c r="R3133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32" x14ac:dyDescent="0.2">
      <c r="A3134">
        <v>3132</v>
      </c>
      <c r="B3134" s="2" t="s">
        <v>3132</v>
      </c>
      <c r="C3134" s="2" t="s">
        <v>7242</v>
      </c>
      <c r="D3134" s="21">
        <v>30000</v>
      </c>
      <c r="E3134" s="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7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48" x14ac:dyDescent="0.2">
      <c r="A3135">
        <v>3133</v>
      </c>
      <c r="B3135" s="2" t="s">
        <v>3133</v>
      </c>
      <c r="C3135" s="2" t="s">
        <v>7243</v>
      </c>
      <c r="D3135" s="21">
        <v>500</v>
      </c>
      <c r="E3135" s="4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7">
        <f t="shared" si="288"/>
        <v>108</v>
      </c>
      <c r="P3135" s="5">
        <f t="shared" si="289"/>
        <v>33</v>
      </c>
      <c r="Q3135" t="str">
        <f t="shared" si="290"/>
        <v>theater</v>
      </c>
      <c r="R3135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48" x14ac:dyDescent="0.2">
      <c r="A3136">
        <v>3134</v>
      </c>
      <c r="B3136" s="2" t="s">
        <v>3134</v>
      </c>
      <c r="C3136" s="2" t="s">
        <v>7244</v>
      </c>
      <c r="D3136" s="21">
        <v>1000</v>
      </c>
      <c r="E3136" s="4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7">
        <f t="shared" si="288"/>
        <v>22.5</v>
      </c>
      <c r="P3136" s="5">
        <f t="shared" si="289"/>
        <v>18</v>
      </c>
      <c r="Q3136" t="str">
        <f t="shared" si="290"/>
        <v>theater</v>
      </c>
      <c r="R3136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48" x14ac:dyDescent="0.2">
      <c r="A3137">
        <v>3135</v>
      </c>
      <c r="B3137" s="2" t="s">
        <v>3135</v>
      </c>
      <c r="C3137" s="2" t="s">
        <v>7245</v>
      </c>
      <c r="D3137" s="21">
        <v>777</v>
      </c>
      <c r="E3137" s="4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7">
        <f t="shared" si="288"/>
        <v>20.849420849420849</v>
      </c>
      <c r="P3137" s="5">
        <f t="shared" si="289"/>
        <v>23</v>
      </c>
      <c r="Q3137" t="str">
        <f t="shared" si="290"/>
        <v>theater</v>
      </c>
      <c r="R3137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48" x14ac:dyDescent="0.2">
      <c r="A3138">
        <v>3136</v>
      </c>
      <c r="B3138" s="2" t="s">
        <v>3136</v>
      </c>
      <c r="C3138" s="2" t="s">
        <v>7246</v>
      </c>
      <c r="D3138" s="21">
        <v>500</v>
      </c>
      <c r="E3138" s="4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7">
        <f t="shared" si="288"/>
        <v>127.8</v>
      </c>
      <c r="P3138" s="5">
        <f t="shared" si="289"/>
        <v>29</v>
      </c>
      <c r="Q3138" t="str">
        <f t="shared" si="290"/>
        <v>theater</v>
      </c>
      <c r="R3138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32" x14ac:dyDescent="0.2">
      <c r="A3139">
        <v>3137</v>
      </c>
      <c r="B3139" s="2" t="s">
        <v>3137</v>
      </c>
      <c r="C3139" s="2" t="s">
        <v>7247</v>
      </c>
      <c r="D3139" s="21">
        <v>1500</v>
      </c>
      <c r="E3139" s="4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7">
        <f t="shared" ref="O3139:O3202" si="294">(E3139/D3139)*100</f>
        <v>3.3333333333333335</v>
      </c>
      <c r="P3139" s="5">
        <f t="shared" ref="P3139:P3202" si="295">IF(E3139, QUOTIENT(E3139,L3139),0)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RIGHT(N3139,LEN(N3139)-FIND("/",N3139,1))</f>
        <v>plays</v>
      </c>
      <c r="S3139" s="15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64" x14ac:dyDescent="0.2">
      <c r="A3140">
        <v>3138</v>
      </c>
      <c r="B3140" s="2" t="s">
        <v>3138</v>
      </c>
      <c r="C3140" s="2" t="s">
        <v>7248</v>
      </c>
      <c r="D3140" s="21">
        <v>200</v>
      </c>
      <c r="E3140" s="4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7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48" x14ac:dyDescent="0.2">
      <c r="A3141">
        <v>3139</v>
      </c>
      <c r="B3141" s="2" t="s">
        <v>3139</v>
      </c>
      <c r="C3141" s="2" t="s">
        <v>7249</v>
      </c>
      <c r="D3141" s="21">
        <v>50000</v>
      </c>
      <c r="E3141" s="4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7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48" x14ac:dyDescent="0.2">
      <c r="A3142">
        <v>3140</v>
      </c>
      <c r="B3142" s="2" t="s">
        <v>3140</v>
      </c>
      <c r="C3142" s="2" t="s">
        <v>7250</v>
      </c>
      <c r="D3142" s="21">
        <v>10000</v>
      </c>
      <c r="E3142" s="4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7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64" x14ac:dyDescent="0.2">
      <c r="A3143">
        <v>3141</v>
      </c>
      <c r="B3143" s="2" t="s">
        <v>3141</v>
      </c>
      <c r="C3143" s="2" t="s">
        <v>7251</v>
      </c>
      <c r="D3143" s="21">
        <v>500</v>
      </c>
      <c r="E3143" s="4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7">
        <f t="shared" si="294"/>
        <v>51.6</v>
      </c>
      <c r="P3143" s="5">
        <f t="shared" si="295"/>
        <v>32</v>
      </c>
      <c r="Q3143" t="str">
        <f t="shared" si="296"/>
        <v>theater</v>
      </c>
      <c r="R3143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48" x14ac:dyDescent="0.2">
      <c r="A3144">
        <v>3142</v>
      </c>
      <c r="B3144" s="2" t="s">
        <v>3142</v>
      </c>
      <c r="C3144" s="2" t="s">
        <v>7252</v>
      </c>
      <c r="D3144" s="21">
        <v>2750</v>
      </c>
      <c r="E3144" s="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7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64" x14ac:dyDescent="0.2">
      <c r="A3145">
        <v>3143</v>
      </c>
      <c r="B3145" s="2" t="s">
        <v>3143</v>
      </c>
      <c r="C3145" s="2" t="s">
        <v>7253</v>
      </c>
      <c r="D3145" s="21">
        <v>700</v>
      </c>
      <c r="E3145" s="4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7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64" x14ac:dyDescent="0.2">
      <c r="A3146">
        <v>3144</v>
      </c>
      <c r="B3146" s="2" t="s">
        <v>3144</v>
      </c>
      <c r="C3146" s="2" t="s">
        <v>7254</v>
      </c>
      <c r="D3146" s="21">
        <v>10000</v>
      </c>
      <c r="E3146" s="4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7">
        <f t="shared" si="294"/>
        <v>75.400000000000006</v>
      </c>
      <c r="P3146" s="5">
        <f t="shared" si="295"/>
        <v>251</v>
      </c>
      <c r="Q3146" t="str">
        <f t="shared" si="296"/>
        <v>theater</v>
      </c>
      <c r="R3146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32" x14ac:dyDescent="0.2">
      <c r="A3147">
        <v>3145</v>
      </c>
      <c r="B3147" s="2" t="s">
        <v>3145</v>
      </c>
      <c r="C3147" s="2" t="s">
        <v>7255</v>
      </c>
      <c r="D3147" s="21">
        <v>25000</v>
      </c>
      <c r="E3147" s="4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7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32" x14ac:dyDescent="0.2">
      <c r="A3148">
        <v>3146</v>
      </c>
      <c r="B3148" s="2" t="s">
        <v>3146</v>
      </c>
      <c r="C3148" s="2" t="s">
        <v>7256</v>
      </c>
      <c r="D3148" s="21">
        <v>50000</v>
      </c>
      <c r="E3148" s="4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7">
        <f t="shared" si="294"/>
        <v>10.5</v>
      </c>
      <c r="P3148" s="5">
        <f t="shared" si="295"/>
        <v>437</v>
      </c>
      <c r="Q3148" t="str">
        <f t="shared" si="296"/>
        <v>theater</v>
      </c>
      <c r="R3148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48" x14ac:dyDescent="0.2">
      <c r="A3149">
        <v>3147</v>
      </c>
      <c r="B3149" s="2" t="s">
        <v>3147</v>
      </c>
      <c r="C3149" s="2" t="s">
        <v>7257</v>
      </c>
      <c r="D3149" s="21">
        <v>20000</v>
      </c>
      <c r="E3149" s="4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7">
        <f t="shared" si="294"/>
        <v>117.52499999999999</v>
      </c>
      <c r="P3149" s="5">
        <f t="shared" si="295"/>
        <v>110</v>
      </c>
      <c r="Q3149" t="str">
        <f t="shared" si="296"/>
        <v>theater</v>
      </c>
      <c r="R3149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32" x14ac:dyDescent="0.2">
      <c r="A3150">
        <v>3148</v>
      </c>
      <c r="B3150" s="2" t="s">
        <v>3148</v>
      </c>
      <c r="C3150" s="2" t="s">
        <v>7258</v>
      </c>
      <c r="D3150" s="21">
        <v>1800</v>
      </c>
      <c r="E3150" s="4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7">
        <f t="shared" si="294"/>
        <v>131.16666666666669</v>
      </c>
      <c r="P3150" s="5">
        <f t="shared" si="295"/>
        <v>41</v>
      </c>
      <c r="Q3150" t="str">
        <f t="shared" si="296"/>
        <v>theater</v>
      </c>
      <c r="R3150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48" x14ac:dyDescent="0.2">
      <c r="A3151">
        <v>3149</v>
      </c>
      <c r="B3151" s="2" t="s">
        <v>3149</v>
      </c>
      <c r="C3151" s="2" t="s">
        <v>7259</v>
      </c>
      <c r="D3151" s="21">
        <v>1250</v>
      </c>
      <c r="E3151" s="4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7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64" x14ac:dyDescent="0.2">
      <c r="A3152">
        <v>3150</v>
      </c>
      <c r="B3152" s="2" t="s">
        <v>3150</v>
      </c>
      <c r="C3152" s="2" t="s">
        <v>7260</v>
      </c>
      <c r="D3152" s="21">
        <v>3500</v>
      </c>
      <c r="E3152" s="4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7">
        <f t="shared" si="294"/>
        <v>101</v>
      </c>
      <c r="P3152" s="5">
        <f t="shared" si="295"/>
        <v>33</v>
      </c>
      <c r="Q3152" t="str">
        <f t="shared" si="296"/>
        <v>theater</v>
      </c>
      <c r="R3152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32" x14ac:dyDescent="0.2">
      <c r="A3153">
        <v>3151</v>
      </c>
      <c r="B3153" s="2" t="s">
        <v>3151</v>
      </c>
      <c r="C3153" s="2" t="s">
        <v>7261</v>
      </c>
      <c r="D3153" s="21">
        <v>3500</v>
      </c>
      <c r="E3153" s="4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7">
        <f t="shared" si="294"/>
        <v>100.4</v>
      </c>
      <c r="P3153" s="5">
        <f t="shared" si="295"/>
        <v>103</v>
      </c>
      <c r="Q3153" t="str">
        <f t="shared" si="296"/>
        <v>theater</v>
      </c>
      <c r="R3153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48" x14ac:dyDescent="0.2">
      <c r="A3154">
        <v>3152</v>
      </c>
      <c r="B3154" s="2" t="s">
        <v>3152</v>
      </c>
      <c r="C3154" s="2" t="s">
        <v>7262</v>
      </c>
      <c r="D3154" s="21">
        <v>2200</v>
      </c>
      <c r="E3154" s="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7">
        <f t="shared" si="294"/>
        <v>105.95454545454545</v>
      </c>
      <c r="P3154" s="5">
        <f t="shared" si="295"/>
        <v>34</v>
      </c>
      <c r="Q3154" t="str">
        <f t="shared" si="296"/>
        <v>theater</v>
      </c>
      <c r="R3154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48" x14ac:dyDescent="0.2">
      <c r="A3155">
        <v>3153</v>
      </c>
      <c r="B3155" s="2" t="s">
        <v>3153</v>
      </c>
      <c r="C3155" s="2" t="s">
        <v>7263</v>
      </c>
      <c r="D3155" s="21">
        <v>3000</v>
      </c>
      <c r="E3155" s="4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7">
        <f t="shared" si="294"/>
        <v>335.58333333333337</v>
      </c>
      <c r="P3155" s="5">
        <f t="shared" si="295"/>
        <v>41</v>
      </c>
      <c r="Q3155" t="str">
        <f t="shared" si="296"/>
        <v>theater</v>
      </c>
      <c r="R3155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48" x14ac:dyDescent="0.2">
      <c r="A3156">
        <v>3154</v>
      </c>
      <c r="B3156" s="2" t="s">
        <v>3154</v>
      </c>
      <c r="C3156" s="2" t="s">
        <v>7264</v>
      </c>
      <c r="D3156" s="21">
        <v>7000</v>
      </c>
      <c r="E3156" s="4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7">
        <f t="shared" si="294"/>
        <v>112.92857142857142</v>
      </c>
      <c r="P3156" s="5">
        <f t="shared" si="295"/>
        <v>64</v>
      </c>
      <c r="Q3156" t="str">
        <f t="shared" si="296"/>
        <v>theater</v>
      </c>
      <c r="R3156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48" x14ac:dyDescent="0.2">
      <c r="A3157">
        <v>3155</v>
      </c>
      <c r="B3157" s="2" t="s">
        <v>3155</v>
      </c>
      <c r="C3157" s="2" t="s">
        <v>7265</v>
      </c>
      <c r="D3157" s="21">
        <v>5000</v>
      </c>
      <c r="E3157" s="4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7">
        <f t="shared" si="294"/>
        <v>188.50460000000001</v>
      </c>
      <c r="P3157" s="5">
        <f t="shared" si="295"/>
        <v>31</v>
      </c>
      <c r="Q3157" t="str">
        <f t="shared" si="296"/>
        <v>theater</v>
      </c>
      <c r="R3157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48" x14ac:dyDescent="0.2">
      <c r="A3158">
        <v>3156</v>
      </c>
      <c r="B3158" s="2" t="s">
        <v>3156</v>
      </c>
      <c r="C3158" s="2" t="s">
        <v>7266</v>
      </c>
      <c r="D3158" s="21">
        <v>5500</v>
      </c>
      <c r="E3158" s="4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7">
        <f t="shared" si="294"/>
        <v>101.81818181818181</v>
      </c>
      <c r="P3158" s="5">
        <f t="shared" si="295"/>
        <v>62</v>
      </c>
      <c r="Q3158" t="str">
        <f t="shared" si="296"/>
        <v>theater</v>
      </c>
      <c r="R3158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32" x14ac:dyDescent="0.2">
      <c r="A3159">
        <v>3157</v>
      </c>
      <c r="B3159" s="2" t="s">
        <v>3157</v>
      </c>
      <c r="C3159" s="2" t="s">
        <v>7267</v>
      </c>
      <c r="D3159" s="21">
        <v>4000</v>
      </c>
      <c r="E3159" s="4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7">
        <f t="shared" si="294"/>
        <v>101</v>
      </c>
      <c r="P3159" s="5">
        <f t="shared" si="295"/>
        <v>98</v>
      </c>
      <c r="Q3159" t="str">
        <f t="shared" si="296"/>
        <v>theater</v>
      </c>
      <c r="R3159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32" x14ac:dyDescent="0.2">
      <c r="A3160">
        <v>3158</v>
      </c>
      <c r="B3160" s="2" t="s">
        <v>3158</v>
      </c>
      <c r="C3160" s="2" t="s">
        <v>7268</v>
      </c>
      <c r="D3160" s="21">
        <v>5000</v>
      </c>
      <c r="E3160" s="4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7">
        <f t="shared" si="294"/>
        <v>113.99999999999999</v>
      </c>
      <c r="P3160" s="5">
        <f t="shared" si="295"/>
        <v>82</v>
      </c>
      <c r="Q3160" t="str">
        <f t="shared" si="296"/>
        <v>theater</v>
      </c>
      <c r="R3160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32" x14ac:dyDescent="0.2">
      <c r="A3161">
        <v>3159</v>
      </c>
      <c r="B3161" s="2" t="s">
        <v>3159</v>
      </c>
      <c r="C3161" s="2" t="s">
        <v>7269</v>
      </c>
      <c r="D3161" s="21">
        <v>1500</v>
      </c>
      <c r="E3161" s="4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7">
        <f t="shared" si="294"/>
        <v>133.48133333333334</v>
      </c>
      <c r="P3161" s="5">
        <f t="shared" si="295"/>
        <v>38</v>
      </c>
      <c r="Q3161" t="str">
        <f t="shared" si="296"/>
        <v>theater</v>
      </c>
      <c r="R3161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48" x14ac:dyDescent="0.2">
      <c r="A3162">
        <v>3160</v>
      </c>
      <c r="B3162" s="2" t="s">
        <v>3160</v>
      </c>
      <c r="C3162" s="2" t="s">
        <v>7270</v>
      </c>
      <c r="D3162" s="21">
        <v>4500</v>
      </c>
      <c r="E3162" s="4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7">
        <f t="shared" si="294"/>
        <v>101.53333333333335</v>
      </c>
      <c r="P3162" s="5">
        <f t="shared" si="295"/>
        <v>80</v>
      </c>
      <c r="Q3162" t="str">
        <f t="shared" si="296"/>
        <v>theater</v>
      </c>
      <c r="R3162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48" x14ac:dyDescent="0.2">
      <c r="A3163">
        <v>3161</v>
      </c>
      <c r="B3163" s="2" t="s">
        <v>3161</v>
      </c>
      <c r="C3163" s="2" t="s">
        <v>7271</v>
      </c>
      <c r="D3163" s="21">
        <v>2000</v>
      </c>
      <c r="E3163" s="4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7">
        <f t="shared" si="294"/>
        <v>105.1</v>
      </c>
      <c r="P3163" s="5">
        <f t="shared" si="295"/>
        <v>28</v>
      </c>
      <c r="Q3163" t="str">
        <f t="shared" si="296"/>
        <v>theater</v>
      </c>
      <c r="R3163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48" x14ac:dyDescent="0.2">
      <c r="A3164">
        <v>3162</v>
      </c>
      <c r="B3164" s="2" t="s">
        <v>3162</v>
      </c>
      <c r="C3164" s="2" t="s">
        <v>7272</v>
      </c>
      <c r="D3164" s="21">
        <v>4000</v>
      </c>
      <c r="E3164" s="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7">
        <f t="shared" si="294"/>
        <v>127.15</v>
      </c>
      <c r="P3164" s="5">
        <f t="shared" si="295"/>
        <v>80</v>
      </c>
      <c r="Q3164" t="str">
        <f t="shared" si="296"/>
        <v>theater</v>
      </c>
      <c r="R3164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48" x14ac:dyDescent="0.2">
      <c r="A3165">
        <v>3163</v>
      </c>
      <c r="B3165" s="2" t="s">
        <v>3163</v>
      </c>
      <c r="C3165" s="2" t="s">
        <v>7273</v>
      </c>
      <c r="D3165" s="21">
        <v>13000</v>
      </c>
      <c r="E3165" s="4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7">
        <f t="shared" si="294"/>
        <v>111.15384615384616</v>
      </c>
      <c r="P3165" s="5">
        <f t="shared" si="295"/>
        <v>200</v>
      </c>
      <c r="Q3165" t="str">
        <f t="shared" si="296"/>
        <v>theater</v>
      </c>
      <c r="R3165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48" x14ac:dyDescent="0.2">
      <c r="A3166">
        <v>3164</v>
      </c>
      <c r="B3166" s="2" t="s">
        <v>3164</v>
      </c>
      <c r="C3166" s="2" t="s">
        <v>7274</v>
      </c>
      <c r="D3166" s="21">
        <v>2500</v>
      </c>
      <c r="E3166" s="4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7">
        <f t="shared" si="294"/>
        <v>106.76</v>
      </c>
      <c r="P3166" s="5">
        <f t="shared" si="295"/>
        <v>37</v>
      </c>
      <c r="Q3166" t="str">
        <f t="shared" si="296"/>
        <v>theater</v>
      </c>
      <c r="R3166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48" x14ac:dyDescent="0.2">
      <c r="A3167">
        <v>3165</v>
      </c>
      <c r="B3167" s="2" t="s">
        <v>3165</v>
      </c>
      <c r="C3167" s="2" t="s">
        <v>7275</v>
      </c>
      <c r="D3167" s="21">
        <v>750</v>
      </c>
      <c r="E3167" s="4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7">
        <f t="shared" si="294"/>
        <v>162.66666666666666</v>
      </c>
      <c r="P3167" s="5">
        <f t="shared" si="295"/>
        <v>58</v>
      </c>
      <c r="Q3167" t="str">
        <f t="shared" si="296"/>
        <v>theater</v>
      </c>
      <c r="R3167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48" x14ac:dyDescent="0.2">
      <c r="A3168">
        <v>3166</v>
      </c>
      <c r="B3168" s="2" t="s">
        <v>3166</v>
      </c>
      <c r="C3168" s="2" t="s">
        <v>7276</v>
      </c>
      <c r="D3168" s="21">
        <v>35000</v>
      </c>
      <c r="E3168" s="4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7">
        <f t="shared" si="294"/>
        <v>160.22808571428573</v>
      </c>
      <c r="P3168" s="5">
        <f t="shared" si="295"/>
        <v>60</v>
      </c>
      <c r="Q3168" t="str">
        <f t="shared" si="296"/>
        <v>theater</v>
      </c>
      <c r="R3168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32" x14ac:dyDescent="0.2">
      <c r="A3169">
        <v>3167</v>
      </c>
      <c r="B3169" s="2" t="s">
        <v>3167</v>
      </c>
      <c r="C3169" s="2" t="s">
        <v>7277</v>
      </c>
      <c r="D3169" s="21">
        <v>3000</v>
      </c>
      <c r="E3169" s="4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7">
        <f t="shared" si="294"/>
        <v>116.16666666666666</v>
      </c>
      <c r="P3169" s="5">
        <f t="shared" si="295"/>
        <v>63</v>
      </c>
      <c r="Q3169" t="str">
        <f t="shared" si="296"/>
        <v>theater</v>
      </c>
      <c r="R3169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48" x14ac:dyDescent="0.2">
      <c r="A3170">
        <v>3168</v>
      </c>
      <c r="B3170" s="2" t="s">
        <v>3168</v>
      </c>
      <c r="C3170" s="2" t="s">
        <v>7278</v>
      </c>
      <c r="D3170" s="21">
        <v>2500</v>
      </c>
      <c r="E3170" s="4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7">
        <f t="shared" si="294"/>
        <v>124.2</v>
      </c>
      <c r="P3170" s="5">
        <f t="shared" si="295"/>
        <v>50</v>
      </c>
      <c r="Q3170" t="str">
        <f t="shared" si="296"/>
        <v>theater</v>
      </c>
      <c r="R3170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32" x14ac:dyDescent="0.2">
      <c r="A3171">
        <v>3169</v>
      </c>
      <c r="B3171" s="2" t="s">
        <v>3169</v>
      </c>
      <c r="C3171" s="2" t="s">
        <v>7279</v>
      </c>
      <c r="D3171" s="21">
        <v>8000</v>
      </c>
      <c r="E3171" s="4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7">
        <f t="shared" si="294"/>
        <v>103.01249999999999</v>
      </c>
      <c r="P3171" s="5">
        <f t="shared" si="295"/>
        <v>100</v>
      </c>
      <c r="Q3171" t="str">
        <f t="shared" si="296"/>
        <v>theater</v>
      </c>
      <c r="R3171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32" x14ac:dyDescent="0.2">
      <c r="A3172">
        <v>3170</v>
      </c>
      <c r="B3172" s="2" t="s">
        <v>3170</v>
      </c>
      <c r="C3172" s="2" t="s">
        <v>7280</v>
      </c>
      <c r="D3172" s="21">
        <v>2000</v>
      </c>
      <c r="E3172" s="4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7">
        <f t="shared" si="294"/>
        <v>112.25</v>
      </c>
      <c r="P3172" s="5">
        <f t="shared" si="295"/>
        <v>31</v>
      </c>
      <c r="Q3172" t="str">
        <f t="shared" si="296"/>
        <v>theater</v>
      </c>
      <c r="R3172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48" x14ac:dyDescent="0.2">
      <c r="A3173">
        <v>3171</v>
      </c>
      <c r="B3173" s="2" t="s">
        <v>3171</v>
      </c>
      <c r="C3173" s="2" t="s">
        <v>7281</v>
      </c>
      <c r="D3173" s="21">
        <v>7000</v>
      </c>
      <c r="E3173" s="4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7">
        <f t="shared" si="294"/>
        <v>108.8142857142857</v>
      </c>
      <c r="P3173" s="5">
        <f t="shared" si="295"/>
        <v>65</v>
      </c>
      <c r="Q3173" t="str">
        <f t="shared" si="296"/>
        <v>theater</v>
      </c>
      <c r="R3173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48" x14ac:dyDescent="0.2">
      <c r="A3174">
        <v>3172</v>
      </c>
      <c r="B3174" s="2" t="s">
        <v>3172</v>
      </c>
      <c r="C3174" s="2" t="s">
        <v>7282</v>
      </c>
      <c r="D3174" s="21">
        <v>2000</v>
      </c>
      <c r="E3174" s="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7">
        <f t="shared" si="294"/>
        <v>114.99999999999999</v>
      </c>
      <c r="P3174" s="5">
        <f t="shared" si="295"/>
        <v>79</v>
      </c>
      <c r="Q3174" t="str">
        <f t="shared" si="296"/>
        <v>theater</v>
      </c>
      <c r="R3174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48" x14ac:dyDescent="0.2">
      <c r="A3175">
        <v>3173</v>
      </c>
      <c r="B3175" s="2" t="s">
        <v>3173</v>
      </c>
      <c r="C3175" s="2" t="s">
        <v>7283</v>
      </c>
      <c r="D3175" s="21">
        <v>10000</v>
      </c>
      <c r="E3175" s="4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7">
        <f t="shared" si="294"/>
        <v>103</v>
      </c>
      <c r="P3175" s="5">
        <f t="shared" si="295"/>
        <v>139</v>
      </c>
      <c r="Q3175" t="str">
        <f t="shared" si="296"/>
        <v>theater</v>
      </c>
      <c r="R3175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48" x14ac:dyDescent="0.2">
      <c r="A3176">
        <v>3174</v>
      </c>
      <c r="B3176" s="2" t="s">
        <v>3174</v>
      </c>
      <c r="C3176" s="2" t="s">
        <v>7284</v>
      </c>
      <c r="D3176" s="21">
        <v>3000</v>
      </c>
      <c r="E3176" s="4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7">
        <f t="shared" si="294"/>
        <v>101.13333333333334</v>
      </c>
      <c r="P3176" s="5">
        <f t="shared" si="295"/>
        <v>131</v>
      </c>
      <c r="Q3176" t="str">
        <f t="shared" si="296"/>
        <v>theater</v>
      </c>
      <c r="R3176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48" x14ac:dyDescent="0.2">
      <c r="A3177">
        <v>3175</v>
      </c>
      <c r="B3177" s="2" t="s">
        <v>3175</v>
      </c>
      <c r="C3177" s="2" t="s">
        <v>7285</v>
      </c>
      <c r="D3177" s="21">
        <v>5000</v>
      </c>
      <c r="E3177" s="4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7">
        <f t="shared" si="294"/>
        <v>109.55999999999999</v>
      </c>
      <c r="P3177" s="5">
        <f t="shared" si="295"/>
        <v>91</v>
      </c>
      <c r="Q3177" t="str">
        <f t="shared" si="296"/>
        <v>theater</v>
      </c>
      <c r="R3177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48" x14ac:dyDescent="0.2">
      <c r="A3178">
        <v>3176</v>
      </c>
      <c r="B3178" s="2" t="s">
        <v>3176</v>
      </c>
      <c r="C3178" s="2" t="s">
        <v>7286</v>
      </c>
      <c r="D3178" s="21">
        <v>1900</v>
      </c>
      <c r="E3178" s="4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7">
        <f t="shared" si="294"/>
        <v>114.8421052631579</v>
      </c>
      <c r="P3178" s="5">
        <f t="shared" si="295"/>
        <v>39</v>
      </c>
      <c r="Q3178" t="str">
        <f t="shared" si="296"/>
        <v>theater</v>
      </c>
      <c r="R3178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48" x14ac:dyDescent="0.2">
      <c r="A3179">
        <v>3177</v>
      </c>
      <c r="B3179" s="2" t="s">
        <v>3177</v>
      </c>
      <c r="C3179" s="2" t="s">
        <v>7287</v>
      </c>
      <c r="D3179" s="21">
        <v>2500</v>
      </c>
      <c r="E3179" s="4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7">
        <f t="shared" si="294"/>
        <v>117.39999999999999</v>
      </c>
      <c r="P3179" s="5">
        <f t="shared" si="295"/>
        <v>57</v>
      </c>
      <c r="Q3179" t="str">
        <f t="shared" si="296"/>
        <v>theater</v>
      </c>
      <c r="R3179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48" x14ac:dyDescent="0.2">
      <c r="A3180">
        <v>3178</v>
      </c>
      <c r="B3180" s="2" t="s">
        <v>3178</v>
      </c>
      <c r="C3180" s="2" t="s">
        <v>7288</v>
      </c>
      <c r="D3180" s="21">
        <v>1500</v>
      </c>
      <c r="E3180" s="4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7">
        <f t="shared" si="294"/>
        <v>171.73333333333335</v>
      </c>
      <c r="P3180" s="5">
        <f t="shared" si="295"/>
        <v>33</v>
      </c>
      <c r="Q3180" t="str">
        <f t="shared" si="296"/>
        <v>theater</v>
      </c>
      <c r="R3180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32" x14ac:dyDescent="0.2">
      <c r="A3181">
        <v>3179</v>
      </c>
      <c r="B3181" s="2" t="s">
        <v>3179</v>
      </c>
      <c r="C3181" s="2" t="s">
        <v>7289</v>
      </c>
      <c r="D3181" s="21">
        <v>4200</v>
      </c>
      <c r="E3181" s="4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7">
        <f t="shared" si="294"/>
        <v>114.16238095238094</v>
      </c>
      <c r="P3181" s="5">
        <f t="shared" si="295"/>
        <v>77</v>
      </c>
      <c r="Q3181" t="str">
        <f t="shared" si="296"/>
        <v>theater</v>
      </c>
      <c r="R3181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48" x14ac:dyDescent="0.2">
      <c r="A3182">
        <v>3180</v>
      </c>
      <c r="B3182" s="2" t="s">
        <v>3180</v>
      </c>
      <c r="C3182" s="2" t="s">
        <v>7290</v>
      </c>
      <c r="D3182" s="21">
        <v>1200</v>
      </c>
      <c r="E3182" s="4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7">
        <f t="shared" si="294"/>
        <v>119.75</v>
      </c>
      <c r="P3182" s="5">
        <f t="shared" si="295"/>
        <v>31</v>
      </c>
      <c r="Q3182" t="str">
        <f t="shared" si="296"/>
        <v>theater</v>
      </c>
      <c r="R3182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48" x14ac:dyDescent="0.2">
      <c r="A3183">
        <v>3181</v>
      </c>
      <c r="B3183" s="2" t="s">
        <v>3181</v>
      </c>
      <c r="C3183" s="2" t="s">
        <v>7291</v>
      </c>
      <c r="D3183" s="21">
        <v>500</v>
      </c>
      <c r="E3183" s="4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7">
        <f t="shared" si="294"/>
        <v>109.00000000000001</v>
      </c>
      <c r="P3183" s="5">
        <f t="shared" si="295"/>
        <v>36</v>
      </c>
      <c r="Q3183" t="str">
        <f t="shared" si="296"/>
        <v>theater</v>
      </c>
      <c r="R3183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64" x14ac:dyDescent="0.2">
      <c r="A3184">
        <v>3182</v>
      </c>
      <c r="B3184" s="2" t="s">
        <v>3182</v>
      </c>
      <c r="C3184" s="2" t="s">
        <v>7292</v>
      </c>
      <c r="D3184" s="21">
        <v>7000</v>
      </c>
      <c r="E3184" s="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7">
        <f t="shared" si="294"/>
        <v>100.88571428571429</v>
      </c>
      <c r="P3184" s="5">
        <f t="shared" si="295"/>
        <v>46</v>
      </c>
      <c r="Q3184" t="str">
        <f t="shared" si="296"/>
        <v>theater</v>
      </c>
      <c r="R3184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48" x14ac:dyDescent="0.2">
      <c r="A3185">
        <v>3183</v>
      </c>
      <c r="B3185" s="2" t="s">
        <v>3183</v>
      </c>
      <c r="C3185" s="2" t="s">
        <v>7293</v>
      </c>
      <c r="D3185" s="21">
        <v>2500</v>
      </c>
      <c r="E3185" s="4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7">
        <f t="shared" si="294"/>
        <v>109.00000000000001</v>
      </c>
      <c r="P3185" s="5">
        <f t="shared" si="295"/>
        <v>40</v>
      </c>
      <c r="Q3185" t="str">
        <f t="shared" si="296"/>
        <v>theater</v>
      </c>
      <c r="R3185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48" x14ac:dyDescent="0.2">
      <c r="A3186">
        <v>3184</v>
      </c>
      <c r="B3186" s="2" t="s">
        <v>3184</v>
      </c>
      <c r="C3186" s="2" t="s">
        <v>7294</v>
      </c>
      <c r="D3186" s="21">
        <v>4300</v>
      </c>
      <c r="E3186" s="4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7">
        <f t="shared" si="294"/>
        <v>107.20930232558139</v>
      </c>
      <c r="P3186" s="5">
        <f t="shared" si="295"/>
        <v>100</v>
      </c>
      <c r="Q3186" t="str">
        <f t="shared" si="296"/>
        <v>theater</v>
      </c>
      <c r="R3186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48" x14ac:dyDescent="0.2">
      <c r="A3187">
        <v>3185</v>
      </c>
      <c r="B3187" s="2" t="s">
        <v>3185</v>
      </c>
      <c r="C3187" s="2" t="s">
        <v>7295</v>
      </c>
      <c r="D3187" s="21">
        <v>1000</v>
      </c>
      <c r="E3187" s="4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7">
        <f t="shared" si="294"/>
        <v>100</v>
      </c>
      <c r="P3187" s="5">
        <f t="shared" si="295"/>
        <v>41</v>
      </c>
      <c r="Q3187" t="str">
        <f t="shared" si="296"/>
        <v>theater</v>
      </c>
      <c r="R3187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48" x14ac:dyDescent="0.2">
      <c r="A3188">
        <v>3186</v>
      </c>
      <c r="B3188" s="2" t="s">
        <v>3186</v>
      </c>
      <c r="C3188" s="2" t="s">
        <v>7296</v>
      </c>
      <c r="D3188" s="21">
        <v>3200</v>
      </c>
      <c r="E3188" s="4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7">
        <f t="shared" si="294"/>
        <v>102.18750000000001</v>
      </c>
      <c r="P3188" s="5">
        <f t="shared" si="295"/>
        <v>46</v>
      </c>
      <c r="Q3188" t="str">
        <f t="shared" si="296"/>
        <v>theater</v>
      </c>
      <c r="R3188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48" x14ac:dyDescent="0.2">
      <c r="A3189">
        <v>3187</v>
      </c>
      <c r="B3189" s="2" t="s">
        <v>3187</v>
      </c>
      <c r="C3189" s="2" t="s">
        <v>7297</v>
      </c>
      <c r="D3189" s="21">
        <v>15000</v>
      </c>
      <c r="E3189" s="4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7">
        <f t="shared" si="294"/>
        <v>116.29333333333334</v>
      </c>
      <c r="P3189" s="5">
        <f t="shared" si="295"/>
        <v>71</v>
      </c>
      <c r="Q3189" t="str">
        <f t="shared" si="296"/>
        <v>theater</v>
      </c>
      <c r="R3189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48" x14ac:dyDescent="0.2">
      <c r="A3190">
        <v>3188</v>
      </c>
      <c r="B3190" s="2" t="s">
        <v>3188</v>
      </c>
      <c r="C3190" s="2" t="s">
        <v>7298</v>
      </c>
      <c r="D3190" s="21">
        <v>200</v>
      </c>
      <c r="E3190" s="4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7">
        <f t="shared" si="294"/>
        <v>65</v>
      </c>
      <c r="P3190" s="5">
        <f t="shared" si="295"/>
        <v>14</v>
      </c>
      <c r="Q3190" t="str">
        <f t="shared" si="296"/>
        <v>theater</v>
      </c>
      <c r="R3190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48" x14ac:dyDescent="0.2">
      <c r="A3191">
        <v>3189</v>
      </c>
      <c r="B3191" s="2" t="s">
        <v>3189</v>
      </c>
      <c r="C3191" s="2" t="s">
        <v>7299</v>
      </c>
      <c r="D3191" s="21">
        <v>55000</v>
      </c>
      <c r="E3191" s="4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7">
        <f t="shared" si="294"/>
        <v>12.327272727272726</v>
      </c>
      <c r="P3191" s="5">
        <f t="shared" si="295"/>
        <v>356</v>
      </c>
      <c r="Q3191" t="str">
        <f t="shared" si="296"/>
        <v>theater</v>
      </c>
      <c r="R3191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48" x14ac:dyDescent="0.2">
      <c r="A3192">
        <v>3190</v>
      </c>
      <c r="B3192" s="2" t="s">
        <v>3190</v>
      </c>
      <c r="C3192" s="2" t="s">
        <v>7300</v>
      </c>
      <c r="D3192" s="21">
        <v>4000</v>
      </c>
      <c r="E3192" s="4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7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48" x14ac:dyDescent="0.2">
      <c r="A3193">
        <v>3191</v>
      </c>
      <c r="B3193" s="2" t="s">
        <v>3191</v>
      </c>
      <c r="C3193" s="2" t="s">
        <v>7301</v>
      </c>
      <c r="D3193" s="21">
        <v>3750</v>
      </c>
      <c r="E3193" s="4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7">
        <f t="shared" si="294"/>
        <v>4.0266666666666664</v>
      </c>
      <c r="P3193" s="5">
        <f t="shared" si="295"/>
        <v>37</v>
      </c>
      <c r="Q3193" t="str">
        <f t="shared" si="296"/>
        <v>theater</v>
      </c>
      <c r="R3193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48" x14ac:dyDescent="0.2">
      <c r="A3194">
        <v>3192</v>
      </c>
      <c r="B3194" s="2" t="s">
        <v>3192</v>
      </c>
      <c r="C3194" s="2" t="s">
        <v>7302</v>
      </c>
      <c r="D3194" s="21">
        <v>10000</v>
      </c>
      <c r="E3194" s="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7">
        <f t="shared" si="294"/>
        <v>1.02</v>
      </c>
      <c r="P3194" s="5">
        <f t="shared" si="295"/>
        <v>12</v>
      </c>
      <c r="Q3194" t="str">
        <f t="shared" si="296"/>
        <v>theater</v>
      </c>
      <c r="R3194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48" x14ac:dyDescent="0.2">
      <c r="A3195">
        <v>3193</v>
      </c>
      <c r="B3195" s="2" t="s">
        <v>3193</v>
      </c>
      <c r="C3195" s="2" t="s">
        <v>7303</v>
      </c>
      <c r="D3195" s="21">
        <v>5000</v>
      </c>
      <c r="E3195" s="4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7">
        <f t="shared" si="294"/>
        <v>11.74</v>
      </c>
      <c r="P3195" s="5">
        <f t="shared" si="295"/>
        <v>24</v>
      </c>
      <c r="Q3195" t="str">
        <f t="shared" si="296"/>
        <v>theater</v>
      </c>
      <c r="R3195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48" x14ac:dyDescent="0.2">
      <c r="A3196">
        <v>3194</v>
      </c>
      <c r="B3196" s="2" t="s">
        <v>3194</v>
      </c>
      <c r="C3196" s="2" t="s">
        <v>7304</v>
      </c>
      <c r="D3196" s="21">
        <v>11000</v>
      </c>
      <c r="E3196" s="4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7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48" x14ac:dyDescent="0.2">
      <c r="A3197">
        <v>3195</v>
      </c>
      <c r="B3197" s="2" t="s">
        <v>3195</v>
      </c>
      <c r="C3197" s="2" t="s">
        <v>7305</v>
      </c>
      <c r="D3197" s="21">
        <v>3500</v>
      </c>
      <c r="E3197" s="4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7">
        <f t="shared" si="294"/>
        <v>59.142857142857139</v>
      </c>
      <c r="P3197" s="5">
        <f t="shared" si="295"/>
        <v>53</v>
      </c>
      <c r="Q3197" t="str">
        <f t="shared" si="296"/>
        <v>theater</v>
      </c>
      <c r="R3197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48" x14ac:dyDescent="0.2">
      <c r="A3198">
        <v>3196</v>
      </c>
      <c r="B3198" s="2" t="s">
        <v>3196</v>
      </c>
      <c r="C3198" s="2" t="s">
        <v>7306</v>
      </c>
      <c r="D3198" s="21">
        <v>3000000</v>
      </c>
      <c r="E3198" s="4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7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32" x14ac:dyDescent="0.2">
      <c r="A3199">
        <v>3197</v>
      </c>
      <c r="B3199" s="2" t="s">
        <v>3197</v>
      </c>
      <c r="C3199" s="2" t="s">
        <v>7307</v>
      </c>
      <c r="D3199" s="21">
        <v>10000</v>
      </c>
      <c r="E3199" s="4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7">
        <f t="shared" si="294"/>
        <v>11.450000000000001</v>
      </c>
      <c r="P3199" s="5">
        <f t="shared" si="295"/>
        <v>286</v>
      </c>
      <c r="Q3199" t="str">
        <f t="shared" si="296"/>
        <v>theater</v>
      </c>
      <c r="R3199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48" x14ac:dyDescent="0.2">
      <c r="A3200">
        <v>3198</v>
      </c>
      <c r="B3200" s="2" t="s">
        <v>3198</v>
      </c>
      <c r="C3200" s="2" t="s">
        <v>7308</v>
      </c>
      <c r="D3200" s="21">
        <v>30000</v>
      </c>
      <c r="E3200" s="4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7">
        <f t="shared" si="294"/>
        <v>0.36666666666666664</v>
      </c>
      <c r="P3200" s="5">
        <f t="shared" si="295"/>
        <v>36</v>
      </c>
      <c r="Q3200" t="str">
        <f t="shared" si="296"/>
        <v>theater</v>
      </c>
      <c r="R3200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48" x14ac:dyDescent="0.2">
      <c r="A3201">
        <v>3199</v>
      </c>
      <c r="B3201" s="2" t="s">
        <v>3199</v>
      </c>
      <c r="C3201" s="2" t="s">
        <v>7309</v>
      </c>
      <c r="D3201" s="21">
        <v>5000</v>
      </c>
      <c r="E3201" s="4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7">
        <f t="shared" si="294"/>
        <v>52.16</v>
      </c>
      <c r="P3201" s="5">
        <f t="shared" si="295"/>
        <v>49</v>
      </c>
      <c r="Q3201" t="str">
        <f t="shared" si="296"/>
        <v>theater</v>
      </c>
      <c r="R3201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48" x14ac:dyDescent="0.2">
      <c r="A3202">
        <v>3200</v>
      </c>
      <c r="B3202" s="2" t="s">
        <v>3200</v>
      </c>
      <c r="C3202" s="2" t="s">
        <v>7310</v>
      </c>
      <c r="D3202" s="21">
        <v>50000</v>
      </c>
      <c r="E3202" s="4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7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48" x14ac:dyDescent="0.2">
      <c r="A3203">
        <v>3201</v>
      </c>
      <c r="B3203" s="2" t="s">
        <v>3201</v>
      </c>
      <c r="C3203" s="2" t="s">
        <v>7311</v>
      </c>
      <c r="D3203" s="21">
        <v>2000</v>
      </c>
      <c r="E3203" s="4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7">
        <f t="shared" ref="O3203:O3266" si="300">(E3203/D3203)*100</f>
        <v>1.25</v>
      </c>
      <c r="P3203" s="5">
        <f t="shared" ref="P3203:P3266" si="301">IF(E3203, QUOTIENT(E3203,L3203),0)</f>
        <v>12</v>
      </c>
      <c r="Q3203" t="str">
        <f t="shared" ref="Q3203:Q3266" si="302">LEFT(N3203,FIND("/",N3203,1)-1)</f>
        <v>theater</v>
      </c>
      <c r="R3203" t="str">
        <f t="shared" ref="R3203:R3266" si="303">RIGHT(N3203,LEN(N3203)-FIND("/",N3203,1))</f>
        <v>musical</v>
      </c>
      <c r="S3203" s="15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2" t="s">
        <v>3202</v>
      </c>
      <c r="C3204" s="2" t="s">
        <v>7312</v>
      </c>
      <c r="D3204" s="21">
        <v>5000</v>
      </c>
      <c r="E3204" s="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7">
        <f t="shared" si="300"/>
        <v>54.52</v>
      </c>
      <c r="P3204" s="5">
        <f t="shared" si="301"/>
        <v>109</v>
      </c>
      <c r="Q3204" t="str">
        <f t="shared" si="302"/>
        <v>theater</v>
      </c>
      <c r="R3204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32" x14ac:dyDescent="0.2">
      <c r="A3205">
        <v>3203</v>
      </c>
      <c r="B3205" s="2" t="s">
        <v>3203</v>
      </c>
      <c r="C3205" s="2" t="s">
        <v>7313</v>
      </c>
      <c r="D3205" s="21">
        <v>1000</v>
      </c>
      <c r="E3205" s="4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7">
        <f t="shared" si="300"/>
        <v>25</v>
      </c>
      <c r="P3205" s="5">
        <f t="shared" si="301"/>
        <v>41</v>
      </c>
      <c r="Q3205" t="str">
        <f t="shared" si="302"/>
        <v>theater</v>
      </c>
      <c r="R3205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48" x14ac:dyDescent="0.2">
      <c r="A3206">
        <v>3204</v>
      </c>
      <c r="B3206" s="2" t="s">
        <v>3204</v>
      </c>
      <c r="C3206" s="2" t="s">
        <v>7314</v>
      </c>
      <c r="D3206" s="21">
        <v>500</v>
      </c>
      <c r="E3206" s="4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7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48" x14ac:dyDescent="0.2">
      <c r="A3207">
        <v>3205</v>
      </c>
      <c r="B3207" s="2" t="s">
        <v>3205</v>
      </c>
      <c r="C3207" s="2" t="s">
        <v>7315</v>
      </c>
      <c r="D3207" s="21">
        <v>8000</v>
      </c>
      <c r="E3207" s="4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7">
        <f t="shared" si="300"/>
        <v>3.4125000000000001</v>
      </c>
      <c r="P3207" s="5">
        <f t="shared" si="301"/>
        <v>22</v>
      </c>
      <c r="Q3207" t="str">
        <f t="shared" si="302"/>
        <v>theater</v>
      </c>
      <c r="R3207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48" x14ac:dyDescent="0.2">
      <c r="A3208">
        <v>3206</v>
      </c>
      <c r="B3208" s="2" t="s">
        <v>3206</v>
      </c>
      <c r="C3208" s="2" t="s">
        <v>7316</v>
      </c>
      <c r="D3208" s="21">
        <v>5000</v>
      </c>
      <c r="E3208" s="4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7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48" x14ac:dyDescent="0.2">
      <c r="A3209">
        <v>3207</v>
      </c>
      <c r="B3209" s="2" t="s">
        <v>3207</v>
      </c>
      <c r="C3209" s="2" t="s">
        <v>7317</v>
      </c>
      <c r="D3209" s="21">
        <v>5500</v>
      </c>
      <c r="E3209" s="4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7">
        <f t="shared" si="300"/>
        <v>46.36363636363636</v>
      </c>
      <c r="P3209" s="5">
        <f t="shared" si="301"/>
        <v>70</v>
      </c>
      <c r="Q3209" t="str">
        <f t="shared" si="302"/>
        <v>theater</v>
      </c>
      <c r="R3209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48" x14ac:dyDescent="0.2">
      <c r="A3210">
        <v>3208</v>
      </c>
      <c r="B3210" s="2" t="s">
        <v>3208</v>
      </c>
      <c r="C3210" s="2" t="s">
        <v>7318</v>
      </c>
      <c r="D3210" s="21">
        <v>5000</v>
      </c>
      <c r="E3210" s="4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7">
        <f t="shared" si="300"/>
        <v>103.49999999999999</v>
      </c>
      <c r="P3210" s="5">
        <f t="shared" si="301"/>
        <v>63</v>
      </c>
      <c r="Q3210" t="str">
        <f t="shared" si="302"/>
        <v>theater</v>
      </c>
      <c r="R3210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48" x14ac:dyDescent="0.2">
      <c r="A3211">
        <v>3209</v>
      </c>
      <c r="B3211" s="2" t="s">
        <v>3209</v>
      </c>
      <c r="C3211" s="2" t="s">
        <v>7319</v>
      </c>
      <c r="D3211" s="21">
        <v>9500</v>
      </c>
      <c r="E3211" s="4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7">
        <f t="shared" si="300"/>
        <v>119.32315789473684</v>
      </c>
      <c r="P3211" s="5">
        <f t="shared" si="301"/>
        <v>50</v>
      </c>
      <c r="Q3211" t="str">
        <f t="shared" si="302"/>
        <v>theater</v>
      </c>
      <c r="R3211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48" x14ac:dyDescent="0.2">
      <c r="A3212">
        <v>3210</v>
      </c>
      <c r="B3212" s="2" t="s">
        <v>3210</v>
      </c>
      <c r="C3212" s="2" t="s">
        <v>7320</v>
      </c>
      <c r="D3212" s="21">
        <v>3000</v>
      </c>
      <c r="E3212" s="4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7">
        <f t="shared" si="300"/>
        <v>125.76666666666667</v>
      </c>
      <c r="P3212" s="5">
        <f t="shared" si="301"/>
        <v>62</v>
      </c>
      <c r="Q3212" t="str">
        <f t="shared" si="302"/>
        <v>theater</v>
      </c>
      <c r="R3212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48" x14ac:dyDescent="0.2">
      <c r="A3213">
        <v>3211</v>
      </c>
      <c r="B3213" s="2" t="s">
        <v>3211</v>
      </c>
      <c r="C3213" s="2" t="s">
        <v>7321</v>
      </c>
      <c r="D3213" s="21">
        <v>23000</v>
      </c>
      <c r="E3213" s="4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7">
        <f t="shared" si="300"/>
        <v>119.74347826086958</v>
      </c>
      <c r="P3213" s="5">
        <f t="shared" si="301"/>
        <v>85</v>
      </c>
      <c r="Q3213" t="str">
        <f t="shared" si="302"/>
        <v>theater</v>
      </c>
      <c r="R3213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32" x14ac:dyDescent="0.2">
      <c r="A3214">
        <v>3212</v>
      </c>
      <c r="B3214" s="2" t="s">
        <v>3212</v>
      </c>
      <c r="C3214" s="2" t="s">
        <v>7322</v>
      </c>
      <c r="D3214" s="21">
        <v>4000</v>
      </c>
      <c r="E3214" s="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7">
        <f t="shared" si="300"/>
        <v>126.25</v>
      </c>
      <c r="P3214" s="5">
        <f t="shared" si="301"/>
        <v>53</v>
      </c>
      <c r="Q3214" t="str">
        <f t="shared" si="302"/>
        <v>theater</v>
      </c>
      <c r="R3214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48" x14ac:dyDescent="0.2">
      <c r="A3215">
        <v>3213</v>
      </c>
      <c r="B3215" s="2" t="s">
        <v>3213</v>
      </c>
      <c r="C3215" s="2" t="s">
        <v>7323</v>
      </c>
      <c r="D3215" s="21">
        <v>6000</v>
      </c>
      <c r="E3215" s="4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7">
        <f t="shared" si="300"/>
        <v>100.11666666666667</v>
      </c>
      <c r="P3215" s="5">
        <f t="shared" si="301"/>
        <v>127</v>
      </c>
      <c r="Q3215" t="str">
        <f t="shared" si="302"/>
        <v>theater</v>
      </c>
      <c r="R3215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48" x14ac:dyDescent="0.2">
      <c r="A3216">
        <v>3214</v>
      </c>
      <c r="B3216" s="2" t="s">
        <v>3214</v>
      </c>
      <c r="C3216" s="2" t="s">
        <v>7324</v>
      </c>
      <c r="D3216" s="21">
        <v>12000</v>
      </c>
      <c r="E3216" s="4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7">
        <f t="shared" si="300"/>
        <v>102.13333333333334</v>
      </c>
      <c r="P3216" s="5">
        <f t="shared" si="301"/>
        <v>106</v>
      </c>
      <c r="Q3216" t="str">
        <f t="shared" si="302"/>
        <v>theater</v>
      </c>
      <c r="R3216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64" x14ac:dyDescent="0.2">
      <c r="A3217">
        <v>3215</v>
      </c>
      <c r="B3217" s="2" t="s">
        <v>3215</v>
      </c>
      <c r="C3217" s="2" t="s">
        <v>7325</v>
      </c>
      <c r="D3217" s="21">
        <v>35000</v>
      </c>
      <c r="E3217" s="4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7">
        <f t="shared" si="300"/>
        <v>100.35142857142858</v>
      </c>
      <c r="P3217" s="5">
        <f t="shared" si="301"/>
        <v>262</v>
      </c>
      <c r="Q3217" t="str">
        <f t="shared" si="302"/>
        <v>theater</v>
      </c>
      <c r="R3217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48" x14ac:dyDescent="0.2">
      <c r="A3218">
        <v>3216</v>
      </c>
      <c r="B3218" s="2" t="s">
        <v>3216</v>
      </c>
      <c r="C3218" s="2" t="s">
        <v>7326</v>
      </c>
      <c r="D3218" s="21">
        <v>2000</v>
      </c>
      <c r="E3218" s="4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7">
        <f t="shared" si="300"/>
        <v>100.05</v>
      </c>
      <c r="P3218" s="5">
        <f t="shared" si="301"/>
        <v>57</v>
      </c>
      <c r="Q3218" t="str">
        <f t="shared" si="302"/>
        <v>theater</v>
      </c>
      <c r="R3218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32" x14ac:dyDescent="0.2">
      <c r="A3219">
        <v>3217</v>
      </c>
      <c r="B3219" s="2" t="s">
        <v>3217</v>
      </c>
      <c r="C3219" s="2" t="s">
        <v>7327</v>
      </c>
      <c r="D3219" s="21">
        <v>4500</v>
      </c>
      <c r="E3219" s="4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7">
        <f t="shared" si="300"/>
        <v>116.02222222222223</v>
      </c>
      <c r="P3219" s="5">
        <f t="shared" si="301"/>
        <v>50</v>
      </c>
      <c r="Q3219" t="str">
        <f t="shared" si="302"/>
        <v>theater</v>
      </c>
      <c r="R3219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48" x14ac:dyDescent="0.2">
      <c r="A3220">
        <v>3218</v>
      </c>
      <c r="B3220" s="2" t="s">
        <v>3218</v>
      </c>
      <c r="C3220" s="2" t="s">
        <v>7328</v>
      </c>
      <c r="D3220" s="21">
        <v>12000</v>
      </c>
      <c r="E3220" s="4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7">
        <f t="shared" si="300"/>
        <v>102.1</v>
      </c>
      <c r="P3220" s="5">
        <f t="shared" si="301"/>
        <v>66</v>
      </c>
      <c r="Q3220" t="str">
        <f t="shared" si="302"/>
        <v>theater</v>
      </c>
      <c r="R3220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32" x14ac:dyDescent="0.2">
      <c r="A3221">
        <v>3219</v>
      </c>
      <c r="B3221" s="2" t="s">
        <v>3219</v>
      </c>
      <c r="C3221" s="2" t="s">
        <v>7329</v>
      </c>
      <c r="D3221" s="21">
        <v>20000</v>
      </c>
      <c r="E3221" s="4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7">
        <f t="shared" si="300"/>
        <v>100.11000000000001</v>
      </c>
      <c r="P3221" s="5">
        <f t="shared" si="301"/>
        <v>168</v>
      </c>
      <c r="Q3221" t="str">
        <f t="shared" si="302"/>
        <v>theater</v>
      </c>
      <c r="R3221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32" x14ac:dyDescent="0.2">
      <c r="A3222">
        <v>3220</v>
      </c>
      <c r="B3222" s="2" t="s">
        <v>3220</v>
      </c>
      <c r="C3222" s="2" t="s">
        <v>7330</v>
      </c>
      <c r="D3222" s="21">
        <v>15000</v>
      </c>
      <c r="E3222" s="4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7">
        <f t="shared" si="300"/>
        <v>100.84</v>
      </c>
      <c r="P3222" s="5">
        <f t="shared" si="301"/>
        <v>256</v>
      </c>
      <c r="Q3222" t="str">
        <f t="shared" si="302"/>
        <v>theater</v>
      </c>
      <c r="R3222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48" x14ac:dyDescent="0.2">
      <c r="A3223">
        <v>3221</v>
      </c>
      <c r="B3223" s="2" t="s">
        <v>3221</v>
      </c>
      <c r="C3223" s="2" t="s">
        <v>7331</v>
      </c>
      <c r="D3223" s="21">
        <v>4000</v>
      </c>
      <c r="E3223" s="4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7">
        <f t="shared" si="300"/>
        <v>103.42499999999998</v>
      </c>
      <c r="P3223" s="5">
        <f t="shared" si="301"/>
        <v>36</v>
      </c>
      <c r="Q3223" t="str">
        <f t="shared" si="302"/>
        <v>theater</v>
      </c>
      <c r="R3223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32" x14ac:dyDescent="0.2">
      <c r="A3224">
        <v>3222</v>
      </c>
      <c r="B3224" s="2" t="s">
        <v>3222</v>
      </c>
      <c r="C3224" s="2" t="s">
        <v>7332</v>
      </c>
      <c r="D3224" s="21">
        <v>2500</v>
      </c>
      <c r="E3224" s="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7">
        <f t="shared" si="300"/>
        <v>124.8</v>
      </c>
      <c r="P3224" s="5">
        <f t="shared" si="301"/>
        <v>37</v>
      </c>
      <c r="Q3224" t="str">
        <f t="shared" si="302"/>
        <v>theater</v>
      </c>
      <c r="R3224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32" x14ac:dyDescent="0.2">
      <c r="A3225">
        <v>3223</v>
      </c>
      <c r="B3225" s="2" t="s">
        <v>3223</v>
      </c>
      <c r="C3225" s="2" t="s">
        <v>7333</v>
      </c>
      <c r="D3225" s="21">
        <v>3100</v>
      </c>
      <c r="E3225" s="4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7">
        <f t="shared" si="300"/>
        <v>109.51612903225806</v>
      </c>
      <c r="P3225" s="5">
        <f t="shared" si="301"/>
        <v>45</v>
      </c>
      <c r="Q3225" t="str">
        <f t="shared" si="302"/>
        <v>theater</v>
      </c>
      <c r="R3225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48" x14ac:dyDescent="0.2">
      <c r="A3226">
        <v>3224</v>
      </c>
      <c r="B3226" s="2" t="s">
        <v>3224</v>
      </c>
      <c r="C3226" s="2" t="s">
        <v>7334</v>
      </c>
      <c r="D3226" s="21">
        <v>30000</v>
      </c>
      <c r="E3226" s="4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7">
        <f t="shared" si="300"/>
        <v>102.03333333333333</v>
      </c>
      <c r="P3226" s="5">
        <f t="shared" si="301"/>
        <v>141</v>
      </c>
      <c r="Q3226" t="str">
        <f t="shared" si="302"/>
        <v>theater</v>
      </c>
      <c r="R3226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48" x14ac:dyDescent="0.2">
      <c r="A3227">
        <v>3225</v>
      </c>
      <c r="B3227" s="2" t="s">
        <v>3225</v>
      </c>
      <c r="C3227" s="2" t="s">
        <v>7335</v>
      </c>
      <c r="D3227" s="21">
        <v>2000</v>
      </c>
      <c r="E3227" s="4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7">
        <f t="shared" si="300"/>
        <v>102.35000000000001</v>
      </c>
      <c r="P3227" s="5">
        <f t="shared" si="301"/>
        <v>52</v>
      </c>
      <c r="Q3227" t="str">
        <f t="shared" si="302"/>
        <v>theater</v>
      </c>
      <c r="R3227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48" x14ac:dyDescent="0.2">
      <c r="A3228">
        <v>3226</v>
      </c>
      <c r="B3228" s="2" t="s">
        <v>3226</v>
      </c>
      <c r="C3228" s="2" t="s">
        <v>7336</v>
      </c>
      <c r="D3228" s="21">
        <v>1200</v>
      </c>
      <c r="E3228" s="4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7">
        <f t="shared" si="300"/>
        <v>104.16666666666667</v>
      </c>
      <c r="P3228" s="5">
        <f t="shared" si="301"/>
        <v>59</v>
      </c>
      <c r="Q3228" t="str">
        <f t="shared" si="302"/>
        <v>theater</v>
      </c>
      <c r="R3228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48" x14ac:dyDescent="0.2">
      <c r="A3229">
        <v>3227</v>
      </c>
      <c r="B3229" s="2" t="s">
        <v>3227</v>
      </c>
      <c r="C3229" s="2" t="s">
        <v>7337</v>
      </c>
      <c r="D3229" s="21">
        <v>1200</v>
      </c>
      <c r="E3229" s="4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7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16" x14ac:dyDescent="0.2">
      <c r="A3230">
        <v>3228</v>
      </c>
      <c r="B3230" s="2" t="s">
        <v>3228</v>
      </c>
      <c r="C3230" s="2" t="s">
        <v>7338</v>
      </c>
      <c r="D3230" s="21">
        <v>7000</v>
      </c>
      <c r="E3230" s="4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7">
        <f t="shared" si="300"/>
        <v>102.34285714285714</v>
      </c>
      <c r="P3230" s="5">
        <f t="shared" si="301"/>
        <v>193</v>
      </c>
      <c r="Q3230" t="str">
        <f t="shared" si="302"/>
        <v>theater</v>
      </c>
      <c r="R3230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48" x14ac:dyDescent="0.2">
      <c r="A3231">
        <v>3229</v>
      </c>
      <c r="B3231" s="2" t="s">
        <v>3229</v>
      </c>
      <c r="C3231" s="2" t="s">
        <v>7339</v>
      </c>
      <c r="D3231" s="21">
        <v>20000</v>
      </c>
      <c r="E3231" s="4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7">
        <f t="shared" si="300"/>
        <v>107.86500000000001</v>
      </c>
      <c r="P3231" s="5">
        <f t="shared" si="301"/>
        <v>106</v>
      </c>
      <c r="Q3231" t="str">
        <f t="shared" si="302"/>
        <v>theater</v>
      </c>
      <c r="R3231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48" x14ac:dyDescent="0.2">
      <c r="A3232">
        <v>3230</v>
      </c>
      <c r="B3232" s="2" t="s">
        <v>3230</v>
      </c>
      <c r="C3232" s="2" t="s">
        <v>7340</v>
      </c>
      <c r="D3232" s="21">
        <v>2600</v>
      </c>
      <c r="E3232" s="4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7">
        <f t="shared" si="300"/>
        <v>109.88461538461539</v>
      </c>
      <c r="P3232" s="5">
        <f t="shared" si="301"/>
        <v>77</v>
      </c>
      <c r="Q3232" t="str">
        <f t="shared" si="302"/>
        <v>theater</v>
      </c>
      <c r="R3232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48" x14ac:dyDescent="0.2">
      <c r="A3233">
        <v>3231</v>
      </c>
      <c r="B3233" s="2" t="s">
        <v>3231</v>
      </c>
      <c r="C3233" s="2" t="s">
        <v>7341</v>
      </c>
      <c r="D3233" s="21">
        <v>1000</v>
      </c>
      <c r="E3233" s="4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7">
        <f t="shared" si="300"/>
        <v>161</v>
      </c>
      <c r="P3233" s="5">
        <f t="shared" si="301"/>
        <v>57</v>
      </c>
      <c r="Q3233" t="str">
        <f t="shared" si="302"/>
        <v>theater</v>
      </c>
      <c r="R3233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48" x14ac:dyDescent="0.2">
      <c r="A3234">
        <v>3232</v>
      </c>
      <c r="B3234" s="2" t="s">
        <v>3232</v>
      </c>
      <c r="C3234" s="2" t="s">
        <v>7342</v>
      </c>
      <c r="D3234" s="21">
        <v>1000</v>
      </c>
      <c r="E3234" s="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7">
        <f t="shared" si="300"/>
        <v>131.20000000000002</v>
      </c>
      <c r="P3234" s="5">
        <f t="shared" si="301"/>
        <v>50</v>
      </c>
      <c r="Q3234" t="str">
        <f t="shared" si="302"/>
        <v>theater</v>
      </c>
      <c r="R3234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48" x14ac:dyDescent="0.2">
      <c r="A3235">
        <v>3233</v>
      </c>
      <c r="B3235" s="2" t="s">
        <v>3233</v>
      </c>
      <c r="C3235" s="2" t="s">
        <v>7343</v>
      </c>
      <c r="D3235" s="21">
        <v>5000</v>
      </c>
      <c r="E3235" s="4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7">
        <f t="shared" si="300"/>
        <v>118.8</v>
      </c>
      <c r="P3235" s="5">
        <f t="shared" si="301"/>
        <v>97</v>
      </c>
      <c r="Q3235" t="str">
        <f t="shared" si="302"/>
        <v>theater</v>
      </c>
      <c r="R3235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48" x14ac:dyDescent="0.2">
      <c r="A3236">
        <v>3234</v>
      </c>
      <c r="B3236" s="2" t="s">
        <v>3234</v>
      </c>
      <c r="C3236" s="2" t="s">
        <v>7344</v>
      </c>
      <c r="D3236" s="21">
        <v>4000</v>
      </c>
      <c r="E3236" s="4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7">
        <f t="shared" si="300"/>
        <v>100.39275000000001</v>
      </c>
      <c r="P3236" s="5">
        <f t="shared" si="301"/>
        <v>34</v>
      </c>
      <c r="Q3236" t="str">
        <f t="shared" si="302"/>
        <v>theater</v>
      </c>
      <c r="R3236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48" x14ac:dyDescent="0.2">
      <c r="A3237">
        <v>3235</v>
      </c>
      <c r="B3237" s="2" t="s">
        <v>3235</v>
      </c>
      <c r="C3237" s="2" t="s">
        <v>7345</v>
      </c>
      <c r="D3237" s="21">
        <v>15000</v>
      </c>
      <c r="E3237" s="4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7">
        <f t="shared" si="300"/>
        <v>103.20666666666666</v>
      </c>
      <c r="P3237" s="5">
        <f t="shared" si="301"/>
        <v>85</v>
      </c>
      <c r="Q3237" t="str">
        <f t="shared" si="302"/>
        <v>theater</v>
      </c>
      <c r="R3237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48" x14ac:dyDescent="0.2">
      <c r="A3238">
        <v>3236</v>
      </c>
      <c r="B3238" s="2" t="s">
        <v>3236</v>
      </c>
      <c r="C3238" s="2" t="s">
        <v>7346</v>
      </c>
      <c r="D3238" s="21">
        <v>20000</v>
      </c>
      <c r="E3238" s="4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7">
        <f t="shared" si="300"/>
        <v>100.6</v>
      </c>
      <c r="P3238" s="5">
        <f t="shared" si="301"/>
        <v>182</v>
      </c>
      <c r="Q3238" t="str">
        <f t="shared" si="302"/>
        <v>theater</v>
      </c>
      <c r="R3238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32" x14ac:dyDescent="0.2">
      <c r="A3239">
        <v>3237</v>
      </c>
      <c r="B3239" s="2" t="s">
        <v>3237</v>
      </c>
      <c r="C3239" s="2" t="s">
        <v>7347</v>
      </c>
      <c r="D3239" s="21">
        <v>35000</v>
      </c>
      <c r="E3239" s="4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7">
        <f t="shared" si="300"/>
        <v>100.78754285714287</v>
      </c>
      <c r="P3239" s="5">
        <f t="shared" si="301"/>
        <v>131</v>
      </c>
      <c r="Q3239" t="str">
        <f t="shared" si="302"/>
        <v>theater</v>
      </c>
      <c r="R3239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48" x14ac:dyDescent="0.2">
      <c r="A3240">
        <v>3238</v>
      </c>
      <c r="B3240" s="2" t="s">
        <v>3238</v>
      </c>
      <c r="C3240" s="2" t="s">
        <v>7348</v>
      </c>
      <c r="D3240" s="21">
        <v>2800</v>
      </c>
      <c r="E3240" s="4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7">
        <f t="shared" si="300"/>
        <v>112.32142857142857</v>
      </c>
      <c r="P3240" s="5">
        <f t="shared" si="301"/>
        <v>39</v>
      </c>
      <c r="Q3240" t="str">
        <f t="shared" si="302"/>
        <v>theater</v>
      </c>
      <c r="R3240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48" x14ac:dyDescent="0.2">
      <c r="A3241">
        <v>3239</v>
      </c>
      <c r="B3241" s="2" t="s">
        <v>3239</v>
      </c>
      <c r="C3241" s="2" t="s">
        <v>7349</v>
      </c>
      <c r="D3241" s="21">
        <v>5862</v>
      </c>
      <c r="E3241" s="4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7">
        <f t="shared" si="300"/>
        <v>105.91914022517912</v>
      </c>
      <c r="P3241" s="5">
        <f t="shared" si="301"/>
        <v>59</v>
      </c>
      <c r="Q3241" t="str">
        <f t="shared" si="302"/>
        <v>theater</v>
      </c>
      <c r="R3241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48" x14ac:dyDescent="0.2">
      <c r="A3242">
        <v>3240</v>
      </c>
      <c r="B3242" s="2" t="s">
        <v>3240</v>
      </c>
      <c r="C3242" s="2" t="s">
        <v>7350</v>
      </c>
      <c r="D3242" s="21">
        <v>3000</v>
      </c>
      <c r="E3242" s="4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7">
        <f t="shared" si="300"/>
        <v>100.56666666666668</v>
      </c>
      <c r="P3242" s="5">
        <f t="shared" si="301"/>
        <v>88</v>
      </c>
      <c r="Q3242" t="str">
        <f t="shared" si="302"/>
        <v>theater</v>
      </c>
      <c r="R3242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64" x14ac:dyDescent="0.2">
      <c r="A3243">
        <v>3241</v>
      </c>
      <c r="B3243" s="2" t="s">
        <v>3241</v>
      </c>
      <c r="C3243" s="2" t="s">
        <v>7351</v>
      </c>
      <c r="D3243" s="21">
        <v>8500</v>
      </c>
      <c r="E3243" s="4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7">
        <f t="shared" si="300"/>
        <v>115.30588235294117</v>
      </c>
      <c r="P3243" s="5">
        <f t="shared" si="301"/>
        <v>58</v>
      </c>
      <c r="Q3243" t="str">
        <f t="shared" si="302"/>
        <v>theater</v>
      </c>
      <c r="R3243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32" x14ac:dyDescent="0.2">
      <c r="A3244">
        <v>3242</v>
      </c>
      <c r="B3244" s="2" t="s">
        <v>3242</v>
      </c>
      <c r="C3244" s="2" t="s">
        <v>7352</v>
      </c>
      <c r="D3244" s="21">
        <v>10000</v>
      </c>
      <c r="E3244" s="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7">
        <f t="shared" si="300"/>
        <v>127.30419999999999</v>
      </c>
      <c r="P3244" s="5">
        <f t="shared" si="301"/>
        <v>69</v>
      </c>
      <c r="Q3244" t="str">
        <f t="shared" si="302"/>
        <v>theater</v>
      </c>
      <c r="R3244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48" x14ac:dyDescent="0.2">
      <c r="A3245">
        <v>3243</v>
      </c>
      <c r="B3245" s="2" t="s">
        <v>3243</v>
      </c>
      <c r="C3245" s="2" t="s">
        <v>7353</v>
      </c>
      <c r="D3245" s="21">
        <v>8000</v>
      </c>
      <c r="E3245" s="4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7">
        <f t="shared" si="300"/>
        <v>102.83750000000001</v>
      </c>
      <c r="P3245" s="5">
        <f t="shared" si="301"/>
        <v>115</v>
      </c>
      <c r="Q3245" t="str">
        <f t="shared" si="302"/>
        <v>theater</v>
      </c>
      <c r="R3245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48" x14ac:dyDescent="0.2">
      <c r="A3246">
        <v>3244</v>
      </c>
      <c r="B3246" s="2" t="s">
        <v>3244</v>
      </c>
      <c r="C3246" s="2" t="s">
        <v>7354</v>
      </c>
      <c r="D3246" s="21">
        <v>1600</v>
      </c>
      <c r="E3246" s="4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7">
        <f t="shared" si="300"/>
        <v>102.9375</v>
      </c>
      <c r="P3246" s="5">
        <f t="shared" si="301"/>
        <v>23</v>
      </c>
      <c r="Q3246" t="str">
        <f t="shared" si="302"/>
        <v>theater</v>
      </c>
      <c r="R3246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48" x14ac:dyDescent="0.2">
      <c r="A3247">
        <v>3245</v>
      </c>
      <c r="B3247" s="2" t="s">
        <v>3245</v>
      </c>
      <c r="C3247" s="2" t="s">
        <v>7355</v>
      </c>
      <c r="D3247" s="21">
        <v>21000</v>
      </c>
      <c r="E3247" s="4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7">
        <f t="shared" si="300"/>
        <v>104.3047619047619</v>
      </c>
      <c r="P3247" s="5">
        <f t="shared" si="301"/>
        <v>81</v>
      </c>
      <c r="Q3247" t="str">
        <f t="shared" si="302"/>
        <v>theater</v>
      </c>
      <c r="R3247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48" x14ac:dyDescent="0.2">
      <c r="A3248">
        <v>3246</v>
      </c>
      <c r="B3248" s="2" t="s">
        <v>3246</v>
      </c>
      <c r="C3248" s="2" t="s">
        <v>7356</v>
      </c>
      <c r="D3248" s="21">
        <v>10000</v>
      </c>
      <c r="E3248" s="4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7">
        <f t="shared" si="300"/>
        <v>111.22000000000001</v>
      </c>
      <c r="P3248" s="5">
        <f t="shared" si="301"/>
        <v>57</v>
      </c>
      <c r="Q3248" t="str">
        <f t="shared" si="302"/>
        <v>theater</v>
      </c>
      <c r="R3248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48" x14ac:dyDescent="0.2">
      <c r="A3249">
        <v>3247</v>
      </c>
      <c r="B3249" s="2" t="s">
        <v>3247</v>
      </c>
      <c r="C3249" s="2" t="s">
        <v>7357</v>
      </c>
      <c r="D3249" s="21">
        <v>2500</v>
      </c>
      <c r="E3249" s="4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7">
        <f t="shared" si="300"/>
        <v>105.86</v>
      </c>
      <c r="P3249" s="5">
        <f t="shared" si="301"/>
        <v>46</v>
      </c>
      <c r="Q3249" t="str">
        <f t="shared" si="302"/>
        <v>theater</v>
      </c>
      <c r="R3249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32" x14ac:dyDescent="0.2">
      <c r="A3250">
        <v>3248</v>
      </c>
      <c r="B3250" s="2" t="s">
        <v>3248</v>
      </c>
      <c r="C3250" s="2" t="s">
        <v>7358</v>
      </c>
      <c r="D3250" s="21">
        <v>12000</v>
      </c>
      <c r="E3250" s="4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7">
        <f t="shared" si="300"/>
        <v>100.79166666666666</v>
      </c>
      <c r="P3250" s="5">
        <f t="shared" si="301"/>
        <v>60</v>
      </c>
      <c r="Q3250" t="str">
        <f t="shared" si="302"/>
        <v>theater</v>
      </c>
      <c r="R3250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48" x14ac:dyDescent="0.2">
      <c r="A3251">
        <v>3249</v>
      </c>
      <c r="B3251" s="2" t="s">
        <v>3249</v>
      </c>
      <c r="C3251" s="2" t="s">
        <v>7359</v>
      </c>
      <c r="D3251" s="21">
        <v>5500</v>
      </c>
      <c r="E3251" s="4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7">
        <f t="shared" si="300"/>
        <v>104.92727272727274</v>
      </c>
      <c r="P3251" s="5">
        <f t="shared" si="301"/>
        <v>65</v>
      </c>
      <c r="Q3251" t="str">
        <f t="shared" si="302"/>
        <v>theater</v>
      </c>
      <c r="R3251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48" x14ac:dyDescent="0.2">
      <c r="A3252">
        <v>3250</v>
      </c>
      <c r="B3252" s="2" t="s">
        <v>3250</v>
      </c>
      <c r="C3252" s="2" t="s">
        <v>7360</v>
      </c>
      <c r="D3252" s="21">
        <v>25000</v>
      </c>
      <c r="E3252" s="4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7">
        <f t="shared" si="300"/>
        <v>101.55199999999999</v>
      </c>
      <c r="P3252" s="5">
        <f t="shared" si="301"/>
        <v>119</v>
      </c>
      <c r="Q3252" t="str">
        <f t="shared" si="302"/>
        <v>theater</v>
      </c>
      <c r="R3252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48" x14ac:dyDescent="0.2">
      <c r="A3253">
        <v>3251</v>
      </c>
      <c r="B3253" s="2" t="s">
        <v>3251</v>
      </c>
      <c r="C3253" s="2" t="s">
        <v>7361</v>
      </c>
      <c r="D3253" s="21">
        <v>1500</v>
      </c>
      <c r="E3253" s="4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7">
        <f t="shared" si="300"/>
        <v>110.73333333333333</v>
      </c>
      <c r="P3253" s="5">
        <f t="shared" si="301"/>
        <v>83</v>
      </c>
      <c r="Q3253" t="str">
        <f t="shared" si="302"/>
        <v>theater</v>
      </c>
      <c r="R3253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32" x14ac:dyDescent="0.2">
      <c r="A3254">
        <v>3252</v>
      </c>
      <c r="B3254" s="2" t="s">
        <v>3252</v>
      </c>
      <c r="C3254" s="2" t="s">
        <v>7362</v>
      </c>
      <c r="D3254" s="21">
        <v>2250</v>
      </c>
      <c r="E3254" s="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7">
        <f t="shared" si="300"/>
        <v>127.82222222222221</v>
      </c>
      <c r="P3254" s="5">
        <f t="shared" si="301"/>
        <v>57</v>
      </c>
      <c r="Q3254" t="str">
        <f t="shared" si="302"/>
        <v>theater</v>
      </c>
      <c r="R3254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48" x14ac:dyDescent="0.2">
      <c r="A3255">
        <v>3253</v>
      </c>
      <c r="B3255" s="2" t="s">
        <v>3253</v>
      </c>
      <c r="C3255" s="2" t="s">
        <v>7363</v>
      </c>
      <c r="D3255" s="21">
        <v>20000</v>
      </c>
      <c r="E3255" s="4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7">
        <f t="shared" si="300"/>
        <v>101.82500000000002</v>
      </c>
      <c r="P3255" s="5">
        <f t="shared" si="301"/>
        <v>177</v>
      </c>
      <c r="Q3255" t="str">
        <f t="shared" si="302"/>
        <v>theater</v>
      </c>
      <c r="R3255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48" x14ac:dyDescent="0.2">
      <c r="A3256">
        <v>3254</v>
      </c>
      <c r="B3256" s="2" t="s">
        <v>3254</v>
      </c>
      <c r="C3256" s="2" t="s">
        <v>7364</v>
      </c>
      <c r="D3256" s="21">
        <v>13000</v>
      </c>
      <c r="E3256" s="4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7">
        <f t="shared" si="300"/>
        <v>101.25769230769231</v>
      </c>
      <c r="P3256" s="5">
        <f t="shared" si="301"/>
        <v>70</v>
      </c>
      <c r="Q3256" t="str">
        <f t="shared" si="302"/>
        <v>theater</v>
      </c>
      <c r="R3256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48" x14ac:dyDescent="0.2">
      <c r="A3257">
        <v>3255</v>
      </c>
      <c r="B3257" s="2" t="s">
        <v>3255</v>
      </c>
      <c r="C3257" s="2" t="s">
        <v>7365</v>
      </c>
      <c r="D3257" s="21">
        <v>300</v>
      </c>
      <c r="E3257" s="4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7">
        <f t="shared" si="300"/>
        <v>175</v>
      </c>
      <c r="P3257" s="5">
        <f t="shared" si="301"/>
        <v>29</v>
      </c>
      <c r="Q3257" t="str">
        <f t="shared" si="302"/>
        <v>theater</v>
      </c>
      <c r="R3257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48" x14ac:dyDescent="0.2">
      <c r="A3258">
        <v>3256</v>
      </c>
      <c r="B3258" s="2" t="s">
        <v>3256</v>
      </c>
      <c r="C3258" s="2" t="s">
        <v>7366</v>
      </c>
      <c r="D3258" s="21">
        <v>10000</v>
      </c>
      <c r="E3258" s="4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7">
        <f t="shared" si="300"/>
        <v>128.06</v>
      </c>
      <c r="P3258" s="5">
        <f t="shared" si="301"/>
        <v>72</v>
      </c>
      <c r="Q3258" t="str">
        <f t="shared" si="302"/>
        <v>theater</v>
      </c>
      <c r="R3258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48" x14ac:dyDescent="0.2">
      <c r="A3259">
        <v>3257</v>
      </c>
      <c r="B3259" s="2" t="s">
        <v>3257</v>
      </c>
      <c r="C3259" s="2" t="s">
        <v>7367</v>
      </c>
      <c r="D3259" s="21">
        <v>2000</v>
      </c>
      <c r="E3259" s="4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7">
        <f t="shared" si="300"/>
        <v>106.29949999999999</v>
      </c>
      <c r="P3259" s="5">
        <f t="shared" si="301"/>
        <v>51</v>
      </c>
      <c r="Q3259" t="str">
        <f t="shared" si="302"/>
        <v>theater</v>
      </c>
      <c r="R3259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32" x14ac:dyDescent="0.2">
      <c r="A3260">
        <v>3258</v>
      </c>
      <c r="B3260" s="2" t="s">
        <v>3258</v>
      </c>
      <c r="C3260" s="2" t="s">
        <v>7368</v>
      </c>
      <c r="D3260" s="21">
        <v>7000</v>
      </c>
      <c r="E3260" s="4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7">
        <f t="shared" si="300"/>
        <v>105.21428571428571</v>
      </c>
      <c r="P3260" s="5">
        <f t="shared" si="301"/>
        <v>98</v>
      </c>
      <c r="Q3260" t="str">
        <f t="shared" si="302"/>
        <v>theater</v>
      </c>
      <c r="R3260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48" x14ac:dyDescent="0.2">
      <c r="A3261">
        <v>3259</v>
      </c>
      <c r="B3261" s="2" t="s">
        <v>3259</v>
      </c>
      <c r="C3261" s="2" t="s">
        <v>7369</v>
      </c>
      <c r="D3261" s="21">
        <v>23000</v>
      </c>
      <c r="E3261" s="4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7">
        <f t="shared" si="300"/>
        <v>106.16782608695652</v>
      </c>
      <c r="P3261" s="5">
        <f t="shared" si="301"/>
        <v>251</v>
      </c>
      <c r="Q3261" t="str">
        <f t="shared" si="302"/>
        <v>theater</v>
      </c>
      <c r="R3261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48" x14ac:dyDescent="0.2">
      <c r="A3262">
        <v>3260</v>
      </c>
      <c r="B3262" s="2" t="s">
        <v>3260</v>
      </c>
      <c r="C3262" s="2" t="s">
        <v>7370</v>
      </c>
      <c r="D3262" s="21">
        <v>5000</v>
      </c>
      <c r="E3262" s="4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7">
        <f t="shared" si="300"/>
        <v>109.24000000000001</v>
      </c>
      <c r="P3262" s="5">
        <f t="shared" si="301"/>
        <v>74</v>
      </c>
      <c r="Q3262" t="str">
        <f t="shared" si="302"/>
        <v>theater</v>
      </c>
      <c r="R3262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48" x14ac:dyDescent="0.2">
      <c r="A3263">
        <v>3261</v>
      </c>
      <c r="B3263" s="2" t="s">
        <v>3261</v>
      </c>
      <c r="C3263" s="2" t="s">
        <v>7371</v>
      </c>
      <c r="D3263" s="21">
        <v>3300</v>
      </c>
      <c r="E3263" s="4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7">
        <f t="shared" si="300"/>
        <v>100.45454545454547</v>
      </c>
      <c r="P3263" s="5">
        <f t="shared" si="301"/>
        <v>67</v>
      </c>
      <c r="Q3263" t="str">
        <f t="shared" si="302"/>
        <v>theater</v>
      </c>
      <c r="R3263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32" x14ac:dyDescent="0.2">
      <c r="A3264">
        <v>3262</v>
      </c>
      <c r="B3264" s="2" t="s">
        <v>3262</v>
      </c>
      <c r="C3264" s="2" t="s">
        <v>7372</v>
      </c>
      <c r="D3264" s="21">
        <v>12200</v>
      </c>
      <c r="E3264" s="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7">
        <f t="shared" si="300"/>
        <v>103.04098360655738</v>
      </c>
      <c r="P3264" s="5">
        <f t="shared" si="301"/>
        <v>93</v>
      </c>
      <c r="Q3264" t="str">
        <f t="shared" si="302"/>
        <v>theater</v>
      </c>
      <c r="R3264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32" x14ac:dyDescent="0.2">
      <c r="A3265">
        <v>3263</v>
      </c>
      <c r="B3265" s="2" t="s">
        <v>3263</v>
      </c>
      <c r="C3265" s="2" t="s">
        <v>7373</v>
      </c>
      <c r="D3265" s="21">
        <v>2500</v>
      </c>
      <c r="E3265" s="4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7">
        <f t="shared" si="300"/>
        <v>112.1664</v>
      </c>
      <c r="P3265" s="5">
        <f t="shared" si="301"/>
        <v>41</v>
      </c>
      <c r="Q3265" t="str">
        <f t="shared" si="302"/>
        <v>theater</v>
      </c>
      <c r="R3265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32" x14ac:dyDescent="0.2">
      <c r="A3266">
        <v>3264</v>
      </c>
      <c r="B3266" s="2" t="s">
        <v>3264</v>
      </c>
      <c r="C3266" s="2" t="s">
        <v>7374</v>
      </c>
      <c r="D3266" s="21">
        <v>2500</v>
      </c>
      <c r="E3266" s="4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7">
        <f t="shared" si="300"/>
        <v>103</v>
      </c>
      <c r="P3266" s="5">
        <f t="shared" si="301"/>
        <v>52</v>
      </c>
      <c r="Q3266" t="str">
        <f t="shared" si="302"/>
        <v>theater</v>
      </c>
      <c r="R3266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48" x14ac:dyDescent="0.2">
      <c r="A3267">
        <v>3265</v>
      </c>
      <c r="B3267" s="2" t="s">
        <v>3265</v>
      </c>
      <c r="C3267" s="2" t="s">
        <v>7375</v>
      </c>
      <c r="D3267" s="21">
        <v>2700</v>
      </c>
      <c r="E3267" s="4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7">
        <f t="shared" ref="O3267:O3330" si="306">(E3267/D3267)*100</f>
        <v>164</v>
      </c>
      <c r="P3267" s="5">
        <f t="shared" ref="P3267:P3330" si="307">IF(E3267, QUOTIENT(E3267,L3267),0)</f>
        <v>70</v>
      </c>
      <c r="Q3267" t="str">
        <f t="shared" ref="Q3267:Q3330" si="308">LEFT(N3267,FIND("/",N3267,1)-1)</f>
        <v>theater</v>
      </c>
      <c r="R3267" t="str">
        <f t="shared" ref="R3267:R3330" si="309">RIGHT(N3267,LEN(N3267)-FIND("/",N3267,1))</f>
        <v>plays</v>
      </c>
      <c r="S3267" s="15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2" t="s">
        <v>3266</v>
      </c>
      <c r="C3268" s="2" t="s">
        <v>7376</v>
      </c>
      <c r="D3268" s="21">
        <v>6000</v>
      </c>
      <c r="E3268" s="4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7">
        <f t="shared" si="306"/>
        <v>131.28333333333333</v>
      </c>
      <c r="P3268" s="5">
        <f t="shared" si="307"/>
        <v>48</v>
      </c>
      <c r="Q3268" t="str">
        <f t="shared" si="308"/>
        <v>theater</v>
      </c>
      <c r="R3268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48" x14ac:dyDescent="0.2">
      <c r="A3269">
        <v>3267</v>
      </c>
      <c r="B3269" s="2" t="s">
        <v>3267</v>
      </c>
      <c r="C3269" s="2" t="s">
        <v>7377</v>
      </c>
      <c r="D3269" s="21">
        <v>15000</v>
      </c>
      <c r="E3269" s="4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7">
        <f t="shared" si="306"/>
        <v>102.1</v>
      </c>
      <c r="P3269" s="5">
        <f t="shared" si="307"/>
        <v>53</v>
      </c>
      <c r="Q3269" t="str">
        <f t="shared" si="308"/>
        <v>theater</v>
      </c>
      <c r="R3269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48" x14ac:dyDescent="0.2">
      <c r="A3270">
        <v>3268</v>
      </c>
      <c r="B3270" s="2" t="s">
        <v>3268</v>
      </c>
      <c r="C3270" s="2" t="s">
        <v>7378</v>
      </c>
      <c r="D3270" s="21">
        <v>2000</v>
      </c>
      <c r="E3270" s="4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7">
        <f t="shared" si="306"/>
        <v>128</v>
      </c>
      <c r="P3270" s="5">
        <f t="shared" si="307"/>
        <v>60</v>
      </c>
      <c r="Q3270" t="str">
        <f t="shared" si="308"/>
        <v>theater</v>
      </c>
      <c r="R3270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48" x14ac:dyDescent="0.2">
      <c r="A3271">
        <v>3269</v>
      </c>
      <c r="B3271" s="2" t="s">
        <v>3269</v>
      </c>
      <c r="C3271" s="2" t="s">
        <v>7379</v>
      </c>
      <c r="D3271" s="21">
        <v>8000</v>
      </c>
      <c r="E3271" s="4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7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48" x14ac:dyDescent="0.2">
      <c r="A3272">
        <v>3270</v>
      </c>
      <c r="B3272" s="2" t="s">
        <v>3270</v>
      </c>
      <c r="C3272" s="2" t="s">
        <v>7380</v>
      </c>
      <c r="D3272" s="21">
        <v>1800</v>
      </c>
      <c r="E3272" s="4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7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ht="16" x14ac:dyDescent="0.2">
      <c r="A3273">
        <v>3271</v>
      </c>
      <c r="B3273" s="2" t="s">
        <v>3271</v>
      </c>
      <c r="C3273" s="2" t="s">
        <v>7381</v>
      </c>
      <c r="D3273" s="21">
        <v>1500</v>
      </c>
      <c r="E3273" s="4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7">
        <f t="shared" si="306"/>
        <v>130</v>
      </c>
      <c r="P3273" s="5">
        <f t="shared" si="307"/>
        <v>38</v>
      </c>
      <c r="Q3273" t="str">
        <f t="shared" si="308"/>
        <v>theater</v>
      </c>
      <c r="R3273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48" x14ac:dyDescent="0.2">
      <c r="A3274">
        <v>3272</v>
      </c>
      <c r="B3274" s="2" t="s">
        <v>3272</v>
      </c>
      <c r="C3274" s="2" t="s">
        <v>7382</v>
      </c>
      <c r="D3274" s="21">
        <v>10000</v>
      </c>
      <c r="E3274" s="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7">
        <f t="shared" si="306"/>
        <v>154.43</v>
      </c>
      <c r="P3274" s="5">
        <f t="shared" si="307"/>
        <v>106</v>
      </c>
      <c r="Q3274" t="str">
        <f t="shared" si="308"/>
        <v>theater</v>
      </c>
      <c r="R3274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48" x14ac:dyDescent="0.2">
      <c r="A3275">
        <v>3273</v>
      </c>
      <c r="B3275" s="2" t="s">
        <v>3273</v>
      </c>
      <c r="C3275" s="2" t="s">
        <v>7383</v>
      </c>
      <c r="D3275" s="21">
        <v>4000</v>
      </c>
      <c r="E3275" s="4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7">
        <f t="shared" si="306"/>
        <v>107.4</v>
      </c>
      <c r="P3275" s="5">
        <f t="shared" si="307"/>
        <v>204</v>
      </c>
      <c r="Q3275" t="str">
        <f t="shared" si="308"/>
        <v>theater</v>
      </c>
      <c r="R3275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48" x14ac:dyDescent="0.2">
      <c r="A3276">
        <v>3274</v>
      </c>
      <c r="B3276" s="2" t="s">
        <v>3274</v>
      </c>
      <c r="C3276" s="2" t="s">
        <v>7384</v>
      </c>
      <c r="D3276" s="21">
        <v>15500</v>
      </c>
      <c r="E3276" s="4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7">
        <f t="shared" si="306"/>
        <v>101.32258064516128</v>
      </c>
      <c r="P3276" s="5">
        <f t="shared" si="307"/>
        <v>54</v>
      </c>
      <c r="Q3276" t="str">
        <f t="shared" si="308"/>
        <v>theater</v>
      </c>
      <c r="R3276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48" x14ac:dyDescent="0.2">
      <c r="A3277">
        <v>3275</v>
      </c>
      <c r="B3277" s="2" t="s">
        <v>3275</v>
      </c>
      <c r="C3277" s="2" t="s">
        <v>7385</v>
      </c>
      <c r="D3277" s="21">
        <v>1800</v>
      </c>
      <c r="E3277" s="4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7">
        <f t="shared" si="306"/>
        <v>100.27777777777777</v>
      </c>
      <c r="P3277" s="5">
        <f t="shared" si="307"/>
        <v>150</v>
      </c>
      <c r="Q3277" t="str">
        <f t="shared" si="308"/>
        <v>theater</v>
      </c>
      <c r="R3277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48" x14ac:dyDescent="0.2">
      <c r="A3278">
        <v>3276</v>
      </c>
      <c r="B3278" s="2" t="s">
        <v>3276</v>
      </c>
      <c r="C3278" s="2" t="s">
        <v>7386</v>
      </c>
      <c r="D3278" s="21">
        <v>4500</v>
      </c>
      <c r="E3278" s="4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7">
        <f t="shared" si="306"/>
        <v>116.84444444444443</v>
      </c>
      <c r="P3278" s="5">
        <f t="shared" si="307"/>
        <v>52</v>
      </c>
      <c r="Q3278" t="str">
        <f t="shared" si="308"/>
        <v>theater</v>
      </c>
      <c r="R3278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48" x14ac:dyDescent="0.2">
      <c r="A3279">
        <v>3277</v>
      </c>
      <c r="B3279" s="2" t="s">
        <v>3277</v>
      </c>
      <c r="C3279" s="2" t="s">
        <v>7387</v>
      </c>
      <c r="D3279" s="21">
        <v>5000</v>
      </c>
      <c r="E3279" s="4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7">
        <f t="shared" si="306"/>
        <v>108.60000000000001</v>
      </c>
      <c r="P3279" s="5">
        <f t="shared" si="307"/>
        <v>54</v>
      </c>
      <c r="Q3279" t="str">
        <f t="shared" si="308"/>
        <v>theater</v>
      </c>
      <c r="R3279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48" x14ac:dyDescent="0.2">
      <c r="A3280">
        <v>3278</v>
      </c>
      <c r="B3280" s="2" t="s">
        <v>3278</v>
      </c>
      <c r="C3280" s="2" t="s">
        <v>7388</v>
      </c>
      <c r="D3280" s="21">
        <v>2500</v>
      </c>
      <c r="E3280" s="4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7">
        <f t="shared" si="306"/>
        <v>103.4</v>
      </c>
      <c r="P3280" s="5">
        <f t="shared" si="307"/>
        <v>76</v>
      </c>
      <c r="Q3280" t="str">
        <f t="shared" si="308"/>
        <v>theater</v>
      </c>
      <c r="R3280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48" x14ac:dyDescent="0.2">
      <c r="A3281">
        <v>3279</v>
      </c>
      <c r="B3281" s="2" t="s">
        <v>3279</v>
      </c>
      <c r="C3281" s="2" t="s">
        <v>7389</v>
      </c>
      <c r="D3281" s="21">
        <v>5800</v>
      </c>
      <c r="E3281" s="4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7">
        <f t="shared" si="306"/>
        <v>114.27586206896552</v>
      </c>
      <c r="P3281" s="5">
        <f t="shared" si="307"/>
        <v>105</v>
      </c>
      <c r="Q3281" t="str">
        <f t="shared" si="308"/>
        <v>theater</v>
      </c>
      <c r="R3281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48" x14ac:dyDescent="0.2">
      <c r="A3282">
        <v>3280</v>
      </c>
      <c r="B3282" s="2" t="s">
        <v>3280</v>
      </c>
      <c r="C3282" s="2" t="s">
        <v>7390</v>
      </c>
      <c r="D3282" s="21">
        <v>2000</v>
      </c>
      <c r="E3282" s="4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7">
        <f t="shared" si="306"/>
        <v>103</v>
      </c>
      <c r="P3282" s="5">
        <f t="shared" si="307"/>
        <v>68</v>
      </c>
      <c r="Q3282" t="str">
        <f t="shared" si="308"/>
        <v>theater</v>
      </c>
      <c r="R3282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32" x14ac:dyDescent="0.2">
      <c r="A3283">
        <v>3281</v>
      </c>
      <c r="B3283" s="2" t="s">
        <v>3281</v>
      </c>
      <c r="C3283" s="2" t="s">
        <v>7391</v>
      </c>
      <c r="D3283" s="21">
        <v>5000</v>
      </c>
      <c r="E3283" s="4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7">
        <f t="shared" si="306"/>
        <v>121.6</v>
      </c>
      <c r="P3283" s="5">
        <f t="shared" si="307"/>
        <v>129</v>
      </c>
      <c r="Q3283" t="str">
        <f t="shared" si="308"/>
        <v>theater</v>
      </c>
      <c r="R3283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48" x14ac:dyDescent="0.2">
      <c r="A3284">
        <v>3282</v>
      </c>
      <c r="B3284" s="2" t="s">
        <v>3282</v>
      </c>
      <c r="C3284" s="2" t="s">
        <v>7392</v>
      </c>
      <c r="D3284" s="21">
        <v>31000</v>
      </c>
      <c r="E3284" s="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7">
        <f t="shared" si="306"/>
        <v>102.6467741935484</v>
      </c>
      <c r="P3284" s="5">
        <f t="shared" si="307"/>
        <v>134</v>
      </c>
      <c r="Q3284" t="str">
        <f t="shared" si="308"/>
        <v>theater</v>
      </c>
      <c r="R3284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48" x14ac:dyDescent="0.2">
      <c r="A3285">
        <v>3283</v>
      </c>
      <c r="B3285" s="2" t="s">
        <v>3283</v>
      </c>
      <c r="C3285" s="2" t="s">
        <v>7393</v>
      </c>
      <c r="D3285" s="21">
        <v>800</v>
      </c>
      <c r="E3285" s="4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7">
        <f t="shared" si="306"/>
        <v>104.75000000000001</v>
      </c>
      <c r="P3285" s="5">
        <f t="shared" si="307"/>
        <v>17</v>
      </c>
      <c r="Q3285" t="str">
        <f t="shared" si="308"/>
        <v>theater</v>
      </c>
      <c r="R3285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48" x14ac:dyDescent="0.2">
      <c r="A3286">
        <v>3284</v>
      </c>
      <c r="B3286" s="2" t="s">
        <v>3284</v>
      </c>
      <c r="C3286" s="2" t="s">
        <v>7394</v>
      </c>
      <c r="D3286" s="21">
        <v>3000</v>
      </c>
      <c r="E3286" s="4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7">
        <f t="shared" si="306"/>
        <v>101.6</v>
      </c>
      <c r="P3286" s="5">
        <f t="shared" si="307"/>
        <v>203</v>
      </c>
      <c r="Q3286" t="str">
        <f t="shared" si="308"/>
        <v>theater</v>
      </c>
      <c r="R3286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ht="16" x14ac:dyDescent="0.2">
      <c r="A3287">
        <v>3285</v>
      </c>
      <c r="B3287" s="2" t="s">
        <v>3285</v>
      </c>
      <c r="C3287" s="2" t="s">
        <v>7395</v>
      </c>
      <c r="D3287" s="21">
        <v>4999</v>
      </c>
      <c r="E3287" s="4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7">
        <f t="shared" si="306"/>
        <v>112.10242048409683</v>
      </c>
      <c r="P3287" s="5">
        <f t="shared" si="307"/>
        <v>69</v>
      </c>
      <c r="Q3287" t="str">
        <f t="shared" si="308"/>
        <v>theater</v>
      </c>
      <c r="R3287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48" x14ac:dyDescent="0.2">
      <c r="A3288">
        <v>3286</v>
      </c>
      <c r="B3288" s="2" t="s">
        <v>3286</v>
      </c>
      <c r="C3288" s="2" t="s">
        <v>7396</v>
      </c>
      <c r="D3288" s="21">
        <v>15000</v>
      </c>
      <c r="E3288" s="4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7">
        <f t="shared" si="306"/>
        <v>101.76666666666667</v>
      </c>
      <c r="P3288" s="5">
        <f t="shared" si="307"/>
        <v>125</v>
      </c>
      <c r="Q3288" t="str">
        <f t="shared" si="308"/>
        <v>theater</v>
      </c>
      <c r="R3288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32" x14ac:dyDescent="0.2">
      <c r="A3289">
        <v>3287</v>
      </c>
      <c r="B3289" s="2" t="s">
        <v>3287</v>
      </c>
      <c r="C3289" s="2" t="s">
        <v>7397</v>
      </c>
      <c r="D3289" s="21">
        <v>2500</v>
      </c>
      <c r="E3289" s="4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7">
        <f t="shared" si="306"/>
        <v>100</v>
      </c>
      <c r="P3289" s="5">
        <f t="shared" si="307"/>
        <v>73</v>
      </c>
      <c r="Q3289" t="str">
        <f t="shared" si="308"/>
        <v>theater</v>
      </c>
      <c r="R3289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48" x14ac:dyDescent="0.2">
      <c r="A3290">
        <v>3288</v>
      </c>
      <c r="B3290" s="2" t="s">
        <v>3288</v>
      </c>
      <c r="C3290" s="2" t="s">
        <v>7398</v>
      </c>
      <c r="D3290" s="21">
        <v>10000</v>
      </c>
      <c r="E3290" s="4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7">
        <f t="shared" si="306"/>
        <v>100.26489999999998</v>
      </c>
      <c r="P3290" s="5">
        <f t="shared" si="307"/>
        <v>48</v>
      </c>
      <c r="Q3290" t="str">
        <f t="shared" si="308"/>
        <v>theater</v>
      </c>
      <c r="R3290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48" x14ac:dyDescent="0.2">
      <c r="A3291">
        <v>3289</v>
      </c>
      <c r="B3291" s="2" t="s">
        <v>3289</v>
      </c>
      <c r="C3291" s="2" t="s">
        <v>7399</v>
      </c>
      <c r="D3291" s="21">
        <v>500</v>
      </c>
      <c r="E3291" s="4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7">
        <f t="shared" si="306"/>
        <v>133.04200000000003</v>
      </c>
      <c r="P3291" s="5">
        <f t="shared" si="307"/>
        <v>26</v>
      </c>
      <c r="Q3291" t="str">
        <f t="shared" si="308"/>
        <v>theater</v>
      </c>
      <c r="R3291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80" x14ac:dyDescent="0.2">
      <c r="A3292">
        <v>3290</v>
      </c>
      <c r="B3292" s="2" t="s">
        <v>3290</v>
      </c>
      <c r="C3292" s="2" t="s">
        <v>7400</v>
      </c>
      <c r="D3292" s="21">
        <v>2000</v>
      </c>
      <c r="E3292" s="4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7">
        <f t="shared" si="306"/>
        <v>121.2</v>
      </c>
      <c r="P3292" s="5">
        <f t="shared" si="307"/>
        <v>33</v>
      </c>
      <c r="Q3292" t="str">
        <f t="shared" si="308"/>
        <v>theater</v>
      </c>
      <c r="R3292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48" x14ac:dyDescent="0.2">
      <c r="A3293">
        <v>3291</v>
      </c>
      <c r="B3293" s="2" t="s">
        <v>3291</v>
      </c>
      <c r="C3293" s="2" t="s">
        <v>7401</v>
      </c>
      <c r="D3293" s="21">
        <v>500</v>
      </c>
      <c r="E3293" s="4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7">
        <f t="shared" si="306"/>
        <v>113.99999999999999</v>
      </c>
      <c r="P3293" s="5">
        <f t="shared" si="307"/>
        <v>40</v>
      </c>
      <c r="Q3293" t="str">
        <f t="shared" si="308"/>
        <v>theater</v>
      </c>
      <c r="R3293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48" x14ac:dyDescent="0.2">
      <c r="A3294">
        <v>3292</v>
      </c>
      <c r="B3294" s="2" t="s">
        <v>3292</v>
      </c>
      <c r="C3294" s="2" t="s">
        <v>7402</v>
      </c>
      <c r="D3294" s="21">
        <v>101</v>
      </c>
      <c r="E3294" s="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7">
        <f t="shared" si="306"/>
        <v>286.13861386138615</v>
      </c>
      <c r="P3294" s="5">
        <f t="shared" si="307"/>
        <v>19</v>
      </c>
      <c r="Q3294" t="str">
        <f t="shared" si="308"/>
        <v>theater</v>
      </c>
      <c r="R3294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48" x14ac:dyDescent="0.2">
      <c r="A3295">
        <v>3293</v>
      </c>
      <c r="B3295" s="2" t="s">
        <v>3293</v>
      </c>
      <c r="C3295" s="2" t="s">
        <v>7403</v>
      </c>
      <c r="D3295" s="21">
        <v>4500</v>
      </c>
      <c r="E3295" s="4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7">
        <f t="shared" si="306"/>
        <v>170.44444444444446</v>
      </c>
      <c r="P3295" s="5">
        <f t="shared" si="307"/>
        <v>84</v>
      </c>
      <c r="Q3295" t="str">
        <f t="shared" si="308"/>
        <v>theater</v>
      </c>
      <c r="R3295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48" x14ac:dyDescent="0.2">
      <c r="A3296">
        <v>3294</v>
      </c>
      <c r="B3296" s="2" t="s">
        <v>3294</v>
      </c>
      <c r="C3296" s="2" t="s">
        <v>7404</v>
      </c>
      <c r="D3296" s="21">
        <v>600</v>
      </c>
      <c r="E3296" s="4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7">
        <f t="shared" si="306"/>
        <v>118.33333333333333</v>
      </c>
      <c r="P3296" s="5">
        <f t="shared" si="307"/>
        <v>29</v>
      </c>
      <c r="Q3296" t="str">
        <f t="shared" si="308"/>
        <v>theater</v>
      </c>
      <c r="R3296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48" x14ac:dyDescent="0.2">
      <c r="A3297">
        <v>3295</v>
      </c>
      <c r="B3297" s="2" t="s">
        <v>3295</v>
      </c>
      <c r="C3297" s="2" t="s">
        <v>7405</v>
      </c>
      <c r="D3297" s="21">
        <v>700</v>
      </c>
      <c r="E3297" s="4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7">
        <f t="shared" si="306"/>
        <v>102.85857142857142</v>
      </c>
      <c r="P3297" s="5">
        <f t="shared" si="307"/>
        <v>26</v>
      </c>
      <c r="Q3297" t="str">
        <f t="shared" si="308"/>
        <v>theater</v>
      </c>
      <c r="R3297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48" x14ac:dyDescent="0.2">
      <c r="A3298">
        <v>3296</v>
      </c>
      <c r="B3298" s="2" t="s">
        <v>3296</v>
      </c>
      <c r="C3298" s="2" t="s">
        <v>7406</v>
      </c>
      <c r="D3298" s="21">
        <v>1500</v>
      </c>
      <c r="E3298" s="4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7">
        <f t="shared" si="306"/>
        <v>144.06666666666666</v>
      </c>
      <c r="P3298" s="5">
        <f t="shared" si="307"/>
        <v>45</v>
      </c>
      <c r="Q3298" t="str">
        <f t="shared" si="308"/>
        <v>theater</v>
      </c>
      <c r="R3298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48" x14ac:dyDescent="0.2">
      <c r="A3299">
        <v>3297</v>
      </c>
      <c r="B3299" s="2" t="s">
        <v>3297</v>
      </c>
      <c r="C3299" s="2" t="s">
        <v>7407</v>
      </c>
      <c r="D3299" s="21">
        <v>5500</v>
      </c>
      <c r="E3299" s="4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7">
        <f t="shared" si="306"/>
        <v>100.07272727272726</v>
      </c>
      <c r="P3299" s="5">
        <f t="shared" si="307"/>
        <v>125</v>
      </c>
      <c r="Q3299" t="str">
        <f t="shared" si="308"/>
        <v>theater</v>
      </c>
      <c r="R3299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48" x14ac:dyDescent="0.2">
      <c r="A3300">
        <v>3298</v>
      </c>
      <c r="B3300" s="2" t="s">
        <v>3298</v>
      </c>
      <c r="C3300" s="2" t="s">
        <v>7408</v>
      </c>
      <c r="D3300" s="21">
        <v>10000</v>
      </c>
      <c r="E3300" s="4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7">
        <f t="shared" si="306"/>
        <v>101.73</v>
      </c>
      <c r="P3300" s="5">
        <f t="shared" si="307"/>
        <v>141</v>
      </c>
      <c r="Q3300" t="str">
        <f t="shared" si="308"/>
        <v>theater</v>
      </c>
      <c r="R3300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48" x14ac:dyDescent="0.2">
      <c r="A3301">
        <v>3299</v>
      </c>
      <c r="B3301" s="2" t="s">
        <v>3299</v>
      </c>
      <c r="C3301" s="2" t="s">
        <v>7409</v>
      </c>
      <c r="D3301" s="21">
        <v>3000</v>
      </c>
      <c r="E3301" s="4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7">
        <f t="shared" si="306"/>
        <v>116.19999999999999</v>
      </c>
      <c r="P3301" s="5">
        <f t="shared" si="307"/>
        <v>55</v>
      </c>
      <c r="Q3301" t="str">
        <f t="shared" si="308"/>
        <v>theater</v>
      </c>
      <c r="R3301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48" x14ac:dyDescent="0.2">
      <c r="A3302">
        <v>3300</v>
      </c>
      <c r="B3302" s="2" t="s">
        <v>3300</v>
      </c>
      <c r="C3302" s="2" t="s">
        <v>7410</v>
      </c>
      <c r="D3302" s="21">
        <v>3000</v>
      </c>
      <c r="E3302" s="4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7">
        <f t="shared" si="306"/>
        <v>136.16666666666666</v>
      </c>
      <c r="P3302" s="5">
        <f t="shared" si="307"/>
        <v>46</v>
      </c>
      <c r="Q3302" t="str">
        <f t="shared" si="308"/>
        <v>theater</v>
      </c>
      <c r="R3302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48" x14ac:dyDescent="0.2">
      <c r="A3303">
        <v>3301</v>
      </c>
      <c r="B3303" s="2" t="s">
        <v>3301</v>
      </c>
      <c r="C3303" s="2" t="s">
        <v>7411</v>
      </c>
      <c r="D3303" s="21">
        <v>3000</v>
      </c>
      <c r="E3303" s="4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7">
        <f t="shared" si="306"/>
        <v>133.46666666666667</v>
      </c>
      <c r="P3303" s="5">
        <f t="shared" si="307"/>
        <v>57</v>
      </c>
      <c r="Q3303" t="str">
        <f t="shared" si="308"/>
        <v>theater</v>
      </c>
      <c r="R3303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ht="16" x14ac:dyDescent="0.2">
      <c r="A3304">
        <v>3302</v>
      </c>
      <c r="B3304" s="2" t="s">
        <v>3302</v>
      </c>
      <c r="C3304" s="2" t="s">
        <v>7412</v>
      </c>
      <c r="D3304" s="21">
        <v>8400</v>
      </c>
      <c r="E3304" s="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7">
        <f t="shared" si="306"/>
        <v>103.39285714285715</v>
      </c>
      <c r="P3304" s="5">
        <f t="shared" si="307"/>
        <v>173</v>
      </c>
      <c r="Q3304" t="str">
        <f t="shared" si="308"/>
        <v>theater</v>
      </c>
      <c r="R3304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48" x14ac:dyDescent="0.2">
      <c r="A3305">
        <v>3303</v>
      </c>
      <c r="B3305" s="2" t="s">
        <v>3303</v>
      </c>
      <c r="C3305" s="2" t="s">
        <v>7413</v>
      </c>
      <c r="D3305" s="21">
        <v>1800</v>
      </c>
      <c r="E3305" s="4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7">
        <f t="shared" si="306"/>
        <v>115.88888888888889</v>
      </c>
      <c r="P3305" s="5">
        <f t="shared" si="307"/>
        <v>59</v>
      </c>
      <c r="Q3305" t="str">
        <f t="shared" si="308"/>
        <v>theater</v>
      </c>
      <c r="R3305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48" x14ac:dyDescent="0.2">
      <c r="A3306">
        <v>3304</v>
      </c>
      <c r="B3306" s="2" t="s">
        <v>3304</v>
      </c>
      <c r="C3306" s="2" t="s">
        <v>7414</v>
      </c>
      <c r="D3306" s="21">
        <v>15000</v>
      </c>
      <c r="E3306" s="4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7">
        <f t="shared" si="306"/>
        <v>104.51666666666665</v>
      </c>
      <c r="P3306" s="5">
        <f t="shared" si="307"/>
        <v>89</v>
      </c>
      <c r="Q3306" t="str">
        <f t="shared" si="308"/>
        <v>theater</v>
      </c>
      <c r="R3306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48" x14ac:dyDescent="0.2">
      <c r="A3307">
        <v>3305</v>
      </c>
      <c r="B3307" s="2" t="s">
        <v>3305</v>
      </c>
      <c r="C3307" s="2" t="s">
        <v>7415</v>
      </c>
      <c r="D3307" s="21">
        <v>4000</v>
      </c>
      <c r="E3307" s="4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7">
        <f t="shared" si="306"/>
        <v>102.02500000000001</v>
      </c>
      <c r="P3307" s="5">
        <f t="shared" si="307"/>
        <v>204</v>
      </c>
      <c r="Q3307" t="str">
        <f t="shared" si="308"/>
        <v>theater</v>
      </c>
      <c r="R3307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48" x14ac:dyDescent="0.2">
      <c r="A3308">
        <v>3306</v>
      </c>
      <c r="B3308" s="2" t="s">
        <v>3306</v>
      </c>
      <c r="C3308" s="2" t="s">
        <v>7416</v>
      </c>
      <c r="D3308" s="21">
        <v>1500</v>
      </c>
      <c r="E3308" s="4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7">
        <f t="shared" si="306"/>
        <v>175.33333333333334</v>
      </c>
      <c r="P3308" s="5">
        <f t="shared" si="307"/>
        <v>48</v>
      </c>
      <c r="Q3308" t="str">
        <f t="shared" si="308"/>
        <v>theater</v>
      </c>
      <c r="R3308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48" x14ac:dyDescent="0.2">
      <c r="A3309">
        <v>3307</v>
      </c>
      <c r="B3309" s="2" t="s">
        <v>3307</v>
      </c>
      <c r="C3309" s="2" t="s">
        <v>7417</v>
      </c>
      <c r="D3309" s="21">
        <v>1000</v>
      </c>
      <c r="E3309" s="4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7">
        <f t="shared" si="306"/>
        <v>106.67999999999999</v>
      </c>
      <c r="P3309" s="5">
        <f t="shared" si="307"/>
        <v>53</v>
      </c>
      <c r="Q3309" t="str">
        <f t="shared" si="308"/>
        <v>theater</v>
      </c>
      <c r="R3309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48" x14ac:dyDescent="0.2">
      <c r="A3310">
        <v>3308</v>
      </c>
      <c r="B3310" s="2" t="s">
        <v>3308</v>
      </c>
      <c r="C3310" s="2" t="s">
        <v>7418</v>
      </c>
      <c r="D3310" s="21">
        <v>3500</v>
      </c>
      <c r="E3310" s="4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7">
        <f t="shared" si="306"/>
        <v>122.28571428571429</v>
      </c>
      <c r="P3310" s="5">
        <f t="shared" si="307"/>
        <v>75</v>
      </c>
      <c r="Q3310" t="str">
        <f t="shared" si="308"/>
        <v>theater</v>
      </c>
      <c r="R3310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32" x14ac:dyDescent="0.2">
      <c r="A3311">
        <v>3309</v>
      </c>
      <c r="B3311" s="2" t="s">
        <v>3309</v>
      </c>
      <c r="C3311" s="2" t="s">
        <v>7419</v>
      </c>
      <c r="D3311" s="21">
        <v>350</v>
      </c>
      <c r="E3311" s="4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7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32" x14ac:dyDescent="0.2">
      <c r="A3312">
        <v>3310</v>
      </c>
      <c r="B3312" s="2" t="s">
        <v>3310</v>
      </c>
      <c r="C3312" s="2" t="s">
        <v>7420</v>
      </c>
      <c r="D3312" s="21">
        <v>6500</v>
      </c>
      <c r="E3312" s="4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7">
        <f t="shared" si="306"/>
        <v>100.07692307692308</v>
      </c>
      <c r="P3312" s="5">
        <f t="shared" si="307"/>
        <v>209</v>
      </c>
      <c r="Q3312" t="str">
        <f t="shared" si="308"/>
        <v>theater</v>
      </c>
      <c r="R3312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48" x14ac:dyDescent="0.2">
      <c r="A3313">
        <v>3311</v>
      </c>
      <c r="B3313" s="2" t="s">
        <v>3311</v>
      </c>
      <c r="C3313" s="2" t="s">
        <v>7421</v>
      </c>
      <c r="D3313" s="21">
        <v>2500</v>
      </c>
      <c r="E3313" s="4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7">
        <f t="shared" si="306"/>
        <v>109.84</v>
      </c>
      <c r="P3313" s="5">
        <f t="shared" si="307"/>
        <v>61</v>
      </c>
      <c r="Q3313" t="str">
        <f t="shared" si="308"/>
        <v>theater</v>
      </c>
      <c r="R3313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48" x14ac:dyDescent="0.2">
      <c r="A3314">
        <v>3312</v>
      </c>
      <c r="B3314" s="2" t="s">
        <v>3312</v>
      </c>
      <c r="C3314" s="2" t="s">
        <v>7422</v>
      </c>
      <c r="D3314" s="21">
        <v>2500</v>
      </c>
      <c r="E3314" s="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7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48" x14ac:dyDescent="0.2">
      <c r="A3315">
        <v>3313</v>
      </c>
      <c r="B3315" s="2" t="s">
        <v>3313</v>
      </c>
      <c r="C3315" s="2" t="s">
        <v>7423</v>
      </c>
      <c r="D3315" s="21">
        <v>2000</v>
      </c>
      <c r="E3315" s="4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7">
        <f t="shared" si="306"/>
        <v>116.05000000000001</v>
      </c>
      <c r="P3315" s="5">
        <f t="shared" si="307"/>
        <v>80</v>
      </c>
      <c r="Q3315" t="str">
        <f t="shared" si="308"/>
        <v>theater</v>
      </c>
      <c r="R3315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48" x14ac:dyDescent="0.2">
      <c r="A3316">
        <v>3314</v>
      </c>
      <c r="B3316" s="2" t="s">
        <v>3314</v>
      </c>
      <c r="C3316" s="2" t="s">
        <v>7424</v>
      </c>
      <c r="D3316" s="21">
        <v>800</v>
      </c>
      <c r="E3316" s="4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7">
        <f t="shared" si="306"/>
        <v>210.75</v>
      </c>
      <c r="P3316" s="5">
        <f t="shared" si="307"/>
        <v>29</v>
      </c>
      <c r="Q3316" t="str">
        <f t="shared" si="308"/>
        <v>theater</v>
      </c>
      <c r="R3316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48" x14ac:dyDescent="0.2">
      <c r="A3317">
        <v>3315</v>
      </c>
      <c r="B3317" s="2" t="s">
        <v>3315</v>
      </c>
      <c r="C3317" s="2" t="s">
        <v>7425</v>
      </c>
      <c r="D3317" s="21">
        <v>4000</v>
      </c>
      <c r="E3317" s="4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7">
        <f t="shared" si="306"/>
        <v>110.00000000000001</v>
      </c>
      <c r="P3317" s="5">
        <f t="shared" si="307"/>
        <v>49</v>
      </c>
      <c r="Q3317" t="str">
        <f t="shared" si="308"/>
        <v>theater</v>
      </c>
      <c r="R3317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80" x14ac:dyDescent="0.2">
      <c r="A3318">
        <v>3316</v>
      </c>
      <c r="B3318" s="2" t="s">
        <v>3316</v>
      </c>
      <c r="C3318" s="2" t="s">
        <v>7426</v>
      </c>
      <c r="D3318" s="21">
        <v>11737</v>
      </c>
      <c r="E3318" s="4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7">
        <f t="shared" si="306"/>
        <v>100.08673425918037</v>
      </c>
      <c r="P3318" s="5">
        <f t="shared" si="307"/>
        <v>93</v>
      </c>
      <c r="Q3318" t="str">
        <f t="shared" si="308"/>
        <v>theater</v>
      </c>
      <c r="R3318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48" x14ac:dyDescent="0.2">
      <c r="A3319">
        <v>3317</v>
      </c>
      <c r="B3319" s="2" t="s">
        <v>3317</v>
      </c>
      <c r="C3319" s="2" t="s">
        <v>7427</v>
      </c>
      <c r="D3319" s="21">
        <v>1050</v>
      </c>
      <c r="E3319" s="4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7">
        <f t="shared" si="306"/>
        <v>106.19047619047619</v>
      </c>
      <c r="P3319" s="5">
        <f t="shared" si="307"/>
        <v>61</v>
      </c>
      <c r="Q3319" t="str">
        <f t="shared" si="308"/>
        <v>theater</v>
      </c>
      <c r="R3319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32" x14ac:dyDescent="0.2">
      <c r="A3320">
        <v>3318</v>
      </c>
      <c r="B3320" s="2" t="s">
        <v>3318</v>
      </c>
      <c r="C3320" s="2" t="s">
        <v>7428</v>
      </c>
      <c r="D3320" s="21">
        <v>2000</v>
      </c>
      <c r="E3320" s="4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7">
        <f t="shared" si="306"/>
        <v>125.6</v>
      </c>
      <c r="P3320" s="5">
        <f t="shared" si="307"/>
        <v>78</v>
      </c>
      <c r="Q3320" t="str">
        <f t="shared" si="308"/>
        <v>theater</v>
      </c>
      <c r="R3320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48" x14ac:dyDescent="0.2">
      <c r="A3321">
        <v>3319</v>
      </c>
      <c r="B3321" s="2" t="s">
        <v>3319</v>
      </c>
      <c r="C3321" s="2" t="s">
        <v>7429</v>
      </c>
      <c r="D3321" s="21">
        <v>500</v>
      </c>
      <c r="E3321" s="4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7">
        <f t="shared" si="306"/>
        <v>108</v>
      </c>
      <c r="P3321" s="5">
        <f t="shared" si="307"/>
        <v>33</v>
      </c>
      <c r="Q3321" t="str">
        <f t="shared" si="308"/>
        <v>theater</v>
      </c>
      <c r="R3321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48" x14ac:dyDescent="0.2">
      <c r="A3322">
        <v>3320</v>
      </c>
      <c r="B3322" s="2" t="s">
        <v>3320</v>
      </c>
      <c r="C3322" s="2" t="s">
        <v>7430</v>
      </c>
      <c r="D3322" s="21">
        <v>2500</v>
      </c>
      <c r="E3322" s="4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7">
        <f t="shared" si="306"/>
        <v>101</v>
      </c>
      <c r="P3322" s="5">
        <f t="shared" si="307"/>
        <v>66</v>
      </c>
      <c r="Q3322" t="str">
        <f t="shared" si="308"/>
        <v>theater</v>
      </c>
      <c r="R3322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48" x14ac:dyDescent="0.2">
      <c r="A3323">
        <v>3321</v>
      </c>
      <c r="B3323" s="2" t="s">
        <v>3321</v>
      </c>
      <c r="C3323" s="2" t="s">
        <v>7431</v>
      </c>
      <c r="D3323" s="21">
        <v>500</v>
      </c>
      <c r="E3323" s="4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7">
        <f t="shared" si="306"/>
        <v>107.4</v>
      </c>
      <c r="P3323" s="5">
        <f t="shared" si="307"/>
        <v>35</v>
      </c>
      <c r="Q3323" t="str">
        <f t="shared" si="308"/>
        <v>theater</v>
      </c>
      <c r="R3323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48" x14ac:dyDescent="0.2">
      <c r="A3324">
        <v>3322</v>
      </c>
      <c r="B3324" s="2" t="s">
        <v>3322</v>
      </c>
      <c r="C3324" s="2" t="s">
        <v>7432</v>
      </c>
      <c r="D3324" s="21">
        <v>3300</v>
      </c>
      <c r="E3324" s="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7">
        <f t="shared" si="306"/>
        <v>101.51515151515152</v>
      </c>
      <c r="P3324" s="5">
        <f t="shared" si="307"/>
        <v>145</v>
      </c>
      <c r="Q3324" t="str">
        <f t="shared" si="308"/>
        <v>theater</v>
      </c>
      <c r="R3324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48" x14ac:dyDescent="0.2">
      <c r="A3325">
        <v>3323</v>
      </c>
      <c r="B3325" s="2" t="s">
        <v>3323</v>
      </c>
      <c r="C3325" s="2" t="s">
        <v>7433</v>
      </c>
      <c r="D3325" s="21">
        <v>1000</v>
      </c>
      <c r="E3325" s="4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7">
        <f t="shared" si="306"/>
        <v>125.89999999999999</v>
      </c>
      <c r="P3325" s="5">
        <f t="shared" si="307"/>
        <v>25</v>
      </c>
      <c r="Q3325" t="str">
        <f t="shared" si="308"/>
        <v>theater</v>
      </c>
      <c r="R3325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32" x14ac:dyDescent="0.2">
      <c r="A3326">
        <v>3324</v>
      </c>
      <c r="B3326" s="2" t="s">
        <v>3324</v>
      </c>
      <c r="C3326" s="2" t="s">
        <v>7434</v>
      </c>
      <c r="D3326" s="21">
        <v>1500</v>
      </c>
      <c r="E3326" s="4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7">
        <f t="shared" si="306"/>
        <v>101.66666666666666</v>
      </c>
      <c r="P3326" s="5">
        <f t="shared" si="307"/>
        <v>152</v>
      </c>
      <c r="Q3326" t="str">
        <f t="shared" si="308"/>
        <v>theater</v>
      </c>
      <c r="R3326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48" x14ac:dyDescent="0.2">
      <c r="A3327">
        <v>3325</v>
      </c>
      <c r="B3327" s="2" t="s">
        <v>3325</v>
      </c>
      <c r="C3327" s="2" t="s">
        <v>7435</v>
      </c>
      <c r="D3327" s="21">
        <v>400</v>
      </c>
      <c r="E3327" s="4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7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48" x14ac:dyDescent="0.2">
      <c r="A3328">
        <v>3326</v>
      </c>
      <c r="B3328" s="2" t="s">
        <v>3326</v>
      </c>
      <c r="C3328" s="2" t="s">
        <v>7436</v>
      </c>
      <c r="D3328" s="21">
        <v>8000</v>
      </c>
      <c r="E3328" s="4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7">
        <f t="shared" si="306"/>
        <v>101.375</v>
      </c>
      <c r="P3328" s="5">
        <f t="shared" si="307"/>
        <v>142</v>
      </c>
      <c r="Q3328" t="str">
        <f t="shared" si="308"/>
        <v>theater</v>
      </c>
      <c r="R3328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48" x14ac:dyDescent="0.2">
      <c r="A3329">
        <v>3327</v>
      </c>
      <c r="B3329" s="2" t="s">
        <v>3327</v>
      </c>
      <c r="C3329" s="2" t="s">
        <v>7437</v>
      </c>
      <c r="D3329" s="21">
        <v>800</v>
      </c>
      <c r="E3329" s="4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7">
        <f t="shared" si="306"/>
        <v>101.25</v>
      </c>
      <c r="P3329" s="5">
        <f t="shared" si="307"/>
        <v>24</v>
      </c>
      <c r="Q3329" t="str">
        <f t="shared" si="308"/>
        <v>theater</v>
      </c>
      <c r="R3329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48" x14ac:dyDescent="0.2">
      <c r="A3330">
        <v>3328</v>
      </c>
      <c r="B3330" s="2" t="s">
        <v>3328</v>
      </c>
      <c r="C3330" s="2" t="s">
        <v>7438</v>
      </c>
      <c r="D3330" s="21">
        <v>1800</v>
      </c>
      <c r="E3330" s="4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7">
        <f t="shared" si="306"/>
        <v>146.38888888888889</v>
      </c>
      <c r="P3330" s="5">
        <f t="shared" si="307"/>
        <v>292</v>
      </c>
      <c r="Q3330" t="str">
        <f t="shared" si="308"/>
        <v>theater</v>
      </c>
      <c r="R3330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48" x14ac:dyDescent="0.2">
      <c r="A3331">
        <v>3329</v>
      </c>
      <c r="B3331" s="2" t="s">
        <v>3329</v>
      </c>
      <c r="C3331" s="2" t="s">
        <v>7439</v>
      </c>
      <c r="D3331" s="21">
        <v>1000</v>
      </c>
      <c r="E3331" s="4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7">
        <f t="shared" ref="O3331:O3394" si="312">(E3331/D3331)*100</f>
        <v>116.8</v>
      </c>
      <c r="P3331" s="5">
        <f t="shared" ref="P3331:P3394" si="313">IF(E3331, QUOTIENT(E3331,L3331),0)</f>
        <v>44</v>
      </c>
      <c r="Q3331" t="str">
        <f t="shared" ref="Q3331:Q3394" si="314">LEFT(N3331,FIND("/",N3331,1)-1)</f>
        <v>theater</v>
      </c>
      <c r="R3331" t="str">
        <f t="shared" ref="R3331:R3394" si="315">RIGHT(N3331,LEN(N3331)-FIND("/",N3331,1))</f>
        <v>plays</v>
      </c>
      <c r="S3331" s="15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2" t="s">
        <v>3330</v>
      </c>
      <c r="C3332" s="2" t="s">
        <v>7440</v>
      </c>
      <c r="D3332" s="21">
        <v>1500</v>
      </c>
      <c r="E3332" s="4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7">
        <f t="shared" si="312"/>
        <v>106.26666666666667</v>
      </c>
      <c r="P3332" s="5">
        <f t="shared" si="313"/>
        <v>23</v>
      </c>
      <c r="Q3332" t="str">
        <f t="shared" si="314"/>
        <v>theater</v>
      </c>
      <c r="R3332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48" x14ac:dyDescent="0.2">
      <c r="A3333">
        <v>3331</v>
      </c>
      <c r="B3333" s="2" t="s">
        <v>3331</v>
      </c>
      <c r="C3333" s="2" t="s">
        <v>7441</v>
      </c>
      <c r="D3333" s="21">
        <v>5000</v>
      </c>
      <c r="E3333" s="4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7">
        <f t="shared" si="312"/>
        <v>104.52</v>
      </c>
      <c r="P3333" s="5">
        <f t="shared" si="313"/>
        <v>80</v>
      </c>
      <c r="Q3333" t="str">
        <f t="shared" si="314"/>
        <v>theater</v>
      </c>
      <c r="R3333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48" x14ac:dyDescent="0.2">
      <c r="A3334">
        <v>3332</v>
      </c>
      <c r="B3334" s="2" t="s">
        <v>3332</v>
      </c>
      <c r="C3334" s="2" t="s">
        <v>7442</v>
      </c>
      <c r="D3334" s="21">
        <v>6000</v>
      </c>
      <c r="E3334" s="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7">
        <f t="shared" si="312"/>
        <v>100</v>
      </c>
      <c r="P3334" s="5">
        <f t="shared" si="313"/>
        <v>72</v>
      </c>
      <c r="Q3334" t="str">
        <f t="shared" si="314"/>
        <v>theater</v>
      </c>
      <c r="R3334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48" x14ac:dyDescent="0.2">
      <c r="A3335">
        <v>3333</v>
      </c>
      <c r="B3335" s="2" t="s">
        <v>3333</v>
      </c>
      <c r="C3335" s="2" t="s">
        <v>7443</v>
      </c>
      <c r="D3335" s="21">
        <v>3500</v>
      </c>
      <c r="E3335" s="4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7">
        <f t="shared" si="312"/>
        <v>104.57142857142858</v>
      </c>
      <c r="P3335" s="5">
        <f t="shared" si="313"/>
        <v>32</v>
      </c>
      <c r="Q3335" t="str">
        <f t="shared" si="314"/>
        <v>theater</v>
      </c>
      <c r="R3335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32" x14ac:dyDescent="0.2">
      <c r="A3336">
        <v>3334</v>
      </c>
      <c r="B3336" s="2" t="s">
        <v>3334</v>
      </c>
      <c r="C3336" s="2" t="s">
        <v>7444</v>
      </c>
      <c r="D3336" s="21">
        <v>3871</v>
      </c>
      <c r="E3336" s="4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7">
        <f t="shared" si="312"/>
        <v>138.62051149573753</v>
      </c>
      <c r="P3336" s="5">
        <f t="shared" si="313"/>
        <v>116</v>
      </c>
      <c r="Q3336" t="str">
        <f t="shared" si="314"/>
        <v>theater</v>
      </c>
      <c r="R3336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48" x14ac:dyDescent="0.2">
      <c r="A3337">
        <v>3335</v>
      </c>
      <c r="B3337" s="2" t="s">
        <v>3335</v>
      </c>
      <c r="C3337" s="2" t="s">
        <v>7445</v>
      </c>
      <c r="D3337" s="21">
        <v>5000</v>
      </c>
      <c r="E3337" s="4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7">
        <f t="shared" si="312"/>
        <v>100.32000000000001</v>
      </c>
      <c r="P3337" s="5">
        <f t="shared" si="313"/>
        <v>79</v>
      </c>
      <c r="Q3337" t="str">
        <f t="shared" si="314"/>
        <v>theater</v>
      </c>
      <c r="R3337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48" x14ac:dyDescent="0.2">
      <c r="A3338">
        <v>3336</v>
      </c>
      <c r="B3338" s="2" t="s">
        <v>3336</v>
      </c>
      <c r="C3338" s="2" t="s">
        <v>7446</v>
      </c>
      <c r="D3338" s="21">
        <v>250</v>
      </c>
      <c r="E3338" s="4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7">
        <f t="shared" si="312"/>
        <v>100</v>
      </c>
      <c r="P3338" s="5">
        <f t="shared" si="313"/>
        <v>27</v>
      </c>
      <c r="Q3338" t="str">
        <f t="shared" si="314"/>
        <v>theater</v>
      </c>
      <c r="R3338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48" x14ac:dyDescent="0.2">
      <c r="A3339">
        <v>3337</v>
      </c>
      <c r="B3339" s="2" t="s">
        <v>3337</v>
      </c>
      <c r="C3339" s="2" t="s">
        <v>7447</v>
      </c>
      <c r="D3339" s="21">
        <v>2500</v>
      </c>
      <c r="E3339" s="4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7">
        <f t="shared" si="312"/>
        <v>110.2</v>
      </c>
      <c r="P3339" s="5">
        <f t="shared" si="313"/>
        <v>81</v>
      </c>
      <c r="Q3339" t="str">
        <f t="shared" si="314"/>
        <v>theater</v>
      </c>
      <c r="R3339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32" x14ac:dyDescent="0.2">
      <c r="A3340">
        <v>3338</v>
      </c>
      <c r="B3340" s="2" t="s">
        <v>3338</v>
      </c>
      <c r="C3340" s="2" t="s">
        <v>7448</v>
      </c>
      <c r="D3340" s="21">
        <v>15000</v>
      </c>
      <c r="E3340" s="4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7">
        <f t="shared" si="312"/>
        <v>102.18</v>
      </c>
      <c r="P3340" s="5">
        <f t="shared" si="313"/>
        <v>136</v>
      </c>
      <c r="Q3340" t="str">
        <f t="shared" si="314"/>
        <v>theater</v>
      </c>
      <c r="R3340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32" x14ac:dyDescent="0.2">
      <c r="A3341">
        <v>3339</v>
      </c>
      <c r="B3341" s="2" t="s">
        <v>3339</v>
      </c>
      <c r="C3341" s="2" t="s">
        <v>7449</v>
      </c>
      <c r="D3341" s="21">
        <v>8000</v>
      </c>
      <c r="E3341" s="4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7">
        <f t="shared" si="312"/>
        <v>104.35000000000001</v>
      </c>
      <c r="P3341" s="5">
        <f t="shared" si="313"/>
        <v>177</v>
      </c>
      <c r="Q3341" t="str">
        <f t="shared" si="314"/>
        <v>theater</v>
      </c>
      <c r="R3341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48" x14ac:dyDescent="0.2">
      <c r="A3342">
        <v>3340</v>
      </c>
      <c r="B3342" s="2" t="s">
        <v>3340</v>
      </c>
      <c r="C3342" s="2" t="s">
        <v>7450</v>
      </c>
      <c r="D3342" s="21">
        <v>3000</v>
      </c>
      <c r="E3342" s="4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7">
        <f t="shared" si="312"/>
        <v>138.16666666666666</v>
      </c>
      <c r="P3342" s="5">
        <f t="shared" si="313"/>
        <v>109</v>
      </c>
      <c r="Q3342" t="str">
        <f t="shared" si="314"/>
        <v>theater</v>
      </c>
      <c r="R3342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48" x14ac:dyDescent="0.2">
      <c r="A3343">
        <v>3341</v>
      </c>
      <c r="B3343" s="2" t="s">
        <v>3341</v>
      </c>
      <c r="C3343" s="2" t="s">
        <v>7451</v>
      </c>
      <c r="D3343" s="21">
        <v>3350</v>
      </c>
      <c r="E3343" s="4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7">
        <f t="shared" si="312"/>
        <v>100</v>
      </c>
      <c r="P3343" s="5">
        <f t="shared" si="313"/>
        <v>119</v>
      </c>
      <c r="Q3343" t="str">
        <f t="shared" si="314"/>
        <v>theater</v>
      </c>
      <c r="R3343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32" x14ac:dyDescent="0.2">
      <c r="A3344">
        <v>3342</v>
      </c>
      <c r="B3344" s="2" t="s">
        <v>3342</v>
      </c>
      <c r="C3344" s="2" t="s">
        <v>7452</v>
      </c>
      <c r="D3344" s="21">
        <v>6000</v>
      </c>
      <c r="E3344" s="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7">
        <f t="shared" si="312"/>
        <v>101.66666666666666</v>
      </c>
      <c r="P3344" s="5">
        <f t="shared" si="313"/>
        <v>78</v>
      </c>
      <c r="Q3344" t="str">
        <f t="shared" si="314"/>
        <v>theater</v>
      </c>
      <c r="R3344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48" x14ac:dyDescent="0.2">
      <c r="A3345">
        <v>3343</v>
      </c>
      <c r="B3345" s="2" t="s">
        <v>3343</v>
      </c>
      <c r="C3345" s="2" t="s">
        <v>7453</v>
      </c>
      <c r="D3345" s="21">
        <v>700</v>
      </c>
      <c r="E3345" s="4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7">
        <f t="shared" si="312"/>
        <v>171.42857142857142</v>
      </c>
      <c r="P3345" s="5">
        <f t="shared" si="313"/>
        <v>52</v>
      </c>
      <c r="Q3345" t="str">
        <f t="shared" si="314"/>
        <v>theater</v>
      </c>
      <c r="R3345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48" x14ac:dyDescent="0.2">
      <c r="A3346">
        <v>3344</v>
      </c>
      <c r="B3346" s="2" t="s">
        <v>3344</v>
      </c>
      <c r="C3346" s="2" t="s">
        <v>7454</v>
      </c>
      <c r="D3346" s="21">
        <v>4500</v>
      </c>
      <c r="E3346" s="4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7">
        <f t="shared" si="312"/>
        <v>101.44444444444444</v>
      </c>
      <c r="P3346" s="5">
        <f t="shared" si="313"/>
        <v>114</v>
      </c>
      <c r="Q3346" t="str">
        <f t="shared" si="314"/>
        <v>theater</v>
      </c>
      <c r="R3346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48" x14ac:dyDescent="0.2">
      <c r="A3347">
        <v>3345</v>
      </c>
      <c r="B3347" s="2" t="s">
        <v>3345</v>
      </c>
      <c r="C3347" s="2" t="s">
        <v>7455</v>
      </c>
      <c r="D3347" s="21">
        <v>500</v>
      </c>
      <c r="E3347" s="4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7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48" x14ac:dyDescent="0.2">
      <c r="A3348">
        <v>3346</v>
      </c>
      <c r="B3348" s="2" t="s">
        <v>3346</v>
      </c>
      <c r="C3348" s="2" t="s">
        <v>7456</v>
      </c>
      <c r="D3348" s="21">
        <v>1500</v>
      </c>
      <c r="E3348" s="4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7">
        <f t="shared" si="312"/>
        <v>110.00000000000001</v>
      </c>
      <c r="P3348" s="5">
        <f t="shared" si="313"/>
        <v>91</v>
      </c>
      <c r="Q3348" t="str">
        <f t="shared" si="314"/>
        <v>theater</v>
      </c>
      <c r="R3348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48" x14ac:dyDescent="0.2">
      <c r="A3349">
        <v>3347</v>
      </c>
      <c r="B3349" s="2" t="s">
        <v>3347</v>
      </c>
      <c r="C3349" s="2" t="s">
        <v>7457</v>
      </c>
      <c r="D3349" s="21">
        <v>2000</v>
      </c>
      <c r="E3349" s="4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7">
        <f t="shared" si="312"/>
        <v>119.44999999999999</v>
      </c>
      <c r="P3349" s="5">
        <f t="shared" si="313"/>
        <v>108</v>
      </c>
      <c r="Q3349" t="str">
        <f t="shared" si="314"/>
        <v>theater</v>
      </c>
      <c r="R3349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48" x14ac:dyDescent="0.2">
      <c r="A3350">
        <v>3348</v>
      </c>
      <c r="B3350" s="2" t="s">
        <v>3266</v>
      </c>
      <c r="C3350" s="2" t="s">
        <v>7458</v>
      </c>
      <c r="D3350" s="21">
        <v>5500</v>
      </c>
      <c r="E3350" s="4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7">
        <f t="shared" si="312"/>
        <v>100.2909090909091</v>
      </c>
      <c r="P3350" s="5">
        <f t="shared" si="313"/>
        <v>69</v>
      </c>
      <c r="Q3350" t="str">
        <f t="shared" si="314"/>
        <v>theater</v>
      </c>
      <c r="R3350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48" x14ac:dyDescent="0.2">
      <c r="A3351">
        <v>3349</v>
      </c>
      <c r="B3351" s="2" t="s">
        <v>3348</v>
      </c>
      <c r="C3351" s="2" t="s">
        <v>7459</v>
      </c>
      <c r="D3351" s="21">
        <v>1000</v>
      </c>
      <c r="E3351" s="4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7">
        <f t="shared" si="312"/>
        <v>153.4</v>
      </c>
      <c r="P3351" s="5">
        <f t="shared" si="313"/>
        <v>109</v>
      </c>
      <c r="Q3351" t="str">
        <f t="shared" si="314"/>
        <v>theater</v>
      </c>
      <c r="R3351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48" x14ac:dyDescent="0.2">
      <c r="A3352">
        <v>3350</v>
      </c>
      <c r="B3352" s="2" t="s">
        <v>3349</v>
      </c>
      <c r="C3352" s="2" t="s">
        <v>7460</v>
      </c>
      <c r="D3352" s="21">
        <v>3500</v>
      </c>
      <c r="E3352" s="4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7">
        <f t="shared" si="312"/>
        <v>104.42857142857143</v>
      </c>
      <c r="P3352" s="5">
        <f t="shared" si="313"/>
        <v>71</v>
      </c>
      <c r="Q3352" t="str">
        <f t="shared" si="314"/>
        <v>theater</v>
      </c>
      <c r="R3352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48" x14ac:dyDescent="0.2">
      <c r="A3353">
        <v>3351</v>
      </c>
      <c r="B3353" s="2" t="s">
        <v>3350</v>
      </c>
      <c r="C3353" s="2" t="s">
        <v>7461</v>
      </c>
      <c r="D3353" s="21">
        <v>5000</v>
      </c>
      <c r="E3353" s="4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7">
        <f t="shared" si="312"/>
        <v>101.1</v>
      </c>
      <c r="P3353" s="5">
        <f t="shared" si="313"/>
        <v>93</v>
      </c>
      <c r="Q3353" t="str">
        <f t="shared" si="314"/>
        <v>theater</v>
      </c>
      <c r="R3353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48" x14ac:dyDescent="0.2">
      <c r="A3354">
        <v>3352</v>
      </c>
      <c r="B3354" s="2" t="s">
        <v>3351</v>
      </c>
      <c r="C3354" s="2" t="s">
        <v>7462</v>
      </c>
      <c r="D3354" s="21">
        <v>5000</v>
      </c>
      <c r="E3354" s="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7">
        <f t="shared" si="312"/>
        <v>107.52</v>
      </c>
      <c r="P3354" s="5">
        <f t="shared" si="313"/>
        <v>76</v>
      </c>
      <c r="Q3354" t="str">
        <f t="shared" si="314"/>
        <v>theater</v>
      </c>
      <c r="R3354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48" x14ac:dyDescent="0.2">
      <c r="A3355">
        <v>3353</v>
      </c>
      <c r="B3355" s="2" t="s">
        <v>3352</v>
      </c>
      <c r="C3355" s="2" t="s">
        <v>7463</v>
      </c>
      <c r="D3355" s="21">
        <v>500</v>
      </c>
      <c r="E3355" s="4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7">
        <f t="shared" si="312"/>
        <v>315</v>
      </c>
      <c r="P3355" s="5">
        <f t="shared" si="313"/>
        <v>35</v>
      </c>
      <c r="Q3355" t="str">
        <f t="shared" si="314"/>
        <v>theater</v>
      </c>
      <c r="R3355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32" x14ac:dyDescent="0.2">
      <c r="A3356">
        <v>3354</v>
      </c>
      <c r="B3356" s="2" t="s">
        <v>3353</v>
      </c>
      <c r="C3356" s="2" t="s">
        <v>7464</v>
      </c>
      <c r="D3356" s="21">
        <v>3000</v>
      </c>
      <c r="E3356" s="4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7">
        <f t="shared" si="312"/>
        <v>101.93333333333334</v>
      </c>
      <c r="P3356" s="5">
        <f t="shared" si="313"/>
        <v>55</v>
      </c>
      <c r="Q3356" t="str">
        <f t="shared" si="314"/>
        <v>theater</v>
      </c>
      <c r="R3356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48" x14ac:dyDescent="0.2">
      <c r="A3357">
        <v>3355</v>
      </c>
      <c r="B3357" s="2" t="s">
        <v>3354</v>
      </c>
      <c r="C3357" s="2" t="s">
        <v>7465</v>
      </c>
      <c r="D3357" s="21">
        <v>1750</v>
      </c>
      <c r="E3357" s="4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7">
        <f t="shared" si="312"/>
        <v>126.28571428571429</v>
      </c>
      <c r="P3357" s="5">
        <f t="shared" si="313"/>
        <v>147</v>
      </c>
      <c r="Q3357" t="str">
        <f t="shared" si="314"/>
        <v>theater</v>
      </c>
      <c r="R3357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48" x14ac:dyDescent="0.2">
      <c r="A3358">
        <v>3356</v>
      </c>
      <c r="B3358" s="2" t="s">
        <v>3355</v>
      </c>
      <c r="C3358" s="2" t="s">
        <v>7466</v>
      </c>
      <c r="D3358" s="21">
        <v>1500</v>
      </c>
      <c r="E3358" s="4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7">
        <f t="shared" si="312"/>
        <v>101.4</v>
      </c>
      <c r="P3358" s="5">
        <f t="shared" si="313"/>
        <v>56</v>
      </c>
      <c r="Q3358" t="str">
        <f t="shared" si="314"/>
        <v>theater</v>
      </c>
      <c r="R3358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48" x14ac:dyDescent="0.2">
      <c r="A3359">
        <v>3357</v>
      </c>
      <c r="B3359" s="2" t="s">
        <v>3356</v>
      </c>
      <c r="C3359" s="2" t="s">
        <v>7467</v>
      </c>
      <c r="D3359" s="21">
        <v>2000</v>
      </c>
      <c r="E3359" s="4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7">
        <f t="shared" si="312"/>
        <v>101</v>
      </c>
      <c r="P3359" s="5">
        <f t="shared" si="313"/>
        <v>96</v>
      </c>
      <c r="Q3359" t="str">
        <f t="shared" si="314"/>
        <v>theater</v>
      </c>
      <c r="R3359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48" x14ac:dyDescent="0.2">
      <c r="A3360">
        <v>3358</v>
      </c>
      <c r="B3360" s="2" t="s">
        <v>3357</v>
      </c>
      <c r="C3360" s="2" t="s">
        <v>7468</v>
      </c>
      <c r="D3360" s="21">
        <v>10000</v>
      </c>
      <c r="E3360" s="4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7">
        <f t="shared" si="312"/>
        <v>102.99000000000001</v>
      </c>
      <c r="P3360" s="5">
        <f t="shared" si="313"/>
        <v>63</v>
      </c>
      <c r="Q3360" t="str">
        <f t="shared" si="314"/>
        <v>theater</v>
      </c>
      <c r="R3360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32" x14ac:dyDescent="0.2">
      <c r="A3361">
        <v>3359</v>
      </c>
      <c r="B3361" s="2" t="s">
        <v>3358</v>
      </c>
      <c r="C3361" s="2" t="s">
        <v>7469</v>
      </c>
      <c r="D3361" s="21">
        <v>4000</v>
      </c>
      <c r="E3361" s="4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7">
        <f t="shared" si="312"/>
        <v>106.25</v>
      </c>
      <c r="P3361" s="5">
        <f t="shared" si="313"/>
        <v>184</v>
      </c>
      <c r="Q3361" t="str">
        <f t="shared" si="314"/>
        <v>theater</v>
      </c>
      <c r="R3361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32" x14ac:dyDescent="0.2">
      <c r="A3362">
        <v>3360</v>
      </c>
      <c r="B3362" s="2" t="s">
        <v>3359</v>
      </c>
      <c r="C3362" s="2" t="s">
        <v>7470</v>
      </c>
      <c r="D3362" s="21">
        <v>9000</v>
      </c>
      <c r="E3362" s="4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7">
        <f t="shared" si="312"/>
        <v>101.37777777777779</v>
      </c>
      <c r="P3362" s="5">
        <f t="shared" si="313"/>
        <v>126</v>
      </c>
      <c r="Q3362" t="str">
        <f t="shared" si="314"/>
        <v>theater</v>
      </c>
      <c r="R3362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48" x14ac:dyDescent="0.2">
      <c r="A3363">
        <v>3361</v>
      </c>
      <c r="B3363" s="2" t="s">
        <v>3360</v>
      </c>
      <c r="C3363" s="2" t="s">
        <v>7471</v>
      </c>
      <c r="D3363" s="21">
        <v>5000</v>
      </c>
      <c r="E3363" s="4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7">
        <f t="shared" si="312"/>
        <v>113.46000000000001</v>
      </c>
      <c r="P3363" s="5">
        <f t="shared" si="313"/>
        <v>83</v>
      </c>
      <c r="Q3363" t="str">
        <f t="shared" si="314"/>
        <v>theater</v>
      </c>
      <c r="R3363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48" x14ac:dyDescent="0.2">
      <c r="A3364">
        <v>3362</v>
      </c>
      <c r="B3364" s="2" t="s">
        <v>3361</v>
      </c>
      <c r="C3364" s="2" t="s">
        <v>7472</v>
      </c>
      <c r="D3364" s="21">
        <v>500</v>
      </c>
      <c r="E3364" s="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7">
        <f t="shared" si="312"/>
        <v>218.00000000000003</v>
      </c>
      <c r="P3364" s="5">
        <f t="shared" si="313"/>
        <v>54</v>
      </c>
      <c r="Q3364" t="str">
        <f t="shared" si="314"/>
        <v>theater</v>
      </c>
      <c r="R3364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48" x14ac:dyDescent="0.2">
      <c r="A3365">
        <v>3363</v>
      </c>
      <c r="B3365" s="2" t="s">
        <v>3362</v>
      </c>
      <c r="C3365" s="2" t="s">
        <v>7473</v>
      </c>
      <c r="D3365" s="21">
        <v>7750</v>
      </c>
      <c r="E3365" s="4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7">
        <f t="shared" si="312"/>
        <v>101.41935483870968</v>
      </c>
      <c r="P3365" s="5">
        <f t="shared" si="313"/>
        <v>302</v>
      </c>
      <c r="Q3365" t="str">
        <f t="shared" si="314"/>
        <v>theater</v>
      </c>
      <c r="R3365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48" x14ac:dyDescent="0.2">
      <c r="A3366">
        <v>3364</v>
      </c>
      <c r="B3366" s="2" t="s">
        <v>3363</v>
      </c>
      <c r="C3366" s="2" t="s">
        <v>7474</v>
      </c>
      <c r="D3366" s="21">
        <v>3000</v>
      </c>
      <c r="E3366" s="4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7">
        <f t="shared" si="312"/>
        <v>105.93333333333332</v>
      </c>
      <c r="P3366" s="5">
        <f t="shared" si="313"/>
        <v>44</v>
      </c>
      <c r="Q3366" t="str">
        <f t="shared" si="314"/>
        <v>theater</v>
      </c>
      <c r="R3366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48" x14ac:dyDescent="0.2">
      <c r="A3367">
        <v>3365</v>
      </c>
      <c r="B3367" s="2" t="s">
        <v>3364</v>
      </c>
      <c r="C3367" s="2" t="s">
        <v>7475</v>
      </c>
      <c r="D3367" s="21">
        <v>2500</v>
      </c>
      <c r="E3367" s="4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7">
        <f t="shared" si="312"/>
        <v>104</v>
      </c>
      <c r="P3367" s="5">
        <f t="shared" si="313"/>
        <v>866</v>
      </c>
      <c r="Q3367" t="str">
        <f t="shared" si="314"/>
        <v>theater</v>
      </c>
      <c r="R3367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48" x14ac:dyDescent="0.2">
      <c r="A3368">
        <v>3366</v>
      </c>
      <c r="B3368" s="2" t="s">
        <v>3365</v>
      </c>
      <c r="C3368" s="2" t="s">
        <v>7476</v>
      </c>
      <c r="D3368" s="21">
        <v>500</v>
      </c>
      <c r="E3368" s="4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7">
        <f t="shared" si="312"/>
        <v>221</v>
      </c>
      <c r="P3368" s="5">
        <f t="shared" si="313"/>
        <v>61</v>
      </c>
      <c r="Q3368" t="str">
        <f t="shared" si="314"/>
        <v>theater</v>
      </c>
      <c r="R3368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48" x14ac:dyDescent="0.2">
      <c r="A3369">
        <v>3367</v>
      </c>
      <c r="B3369" s="2" t="s">
        <v>3366</v>
      </c>
      <c r="C3369" s="2" t="s">
        <v>7477</v>
      </c>
      <c r="D3369" s="21">
        <v>750</v>
      </c>
      <c r="E3369" s="4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7">
        <f t="shared" si="312"/>
        <v>118.66666666666667</v>
      </c>
      <c r="P3369" s="5">
        <f t="shared" si="313"/>
        <v>29</v>
      </c>
      <c r="Q3369" t="str">
        <f t="shared" si="314"/>
        <v>theater</v>
      </c>
      <c r="R3369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48" x14ac:dyDescent="0.2">
      <c r="A3370">
        <v>3368</v>
      </c>
      <c r="B3370" s="2" t="s">
        <v>3367</v>
      </c>
      <c r="C3370" s="2" t="s">
        <v>7478</v>
      </c>
      <c r="D3370" s="21">
        <v>1000</v>
      </c>
      <c r="E3370" s="4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7">
        <f t="shared" si="312"/>
        <v>104.60000000000001</v>
      </c>
      <c r="P3370" s="5">
        <f t="shared" si="313"/>
        <v>45</v>
      </c>
      <c r="Q3370" t="str">
        <f t="shared" si="314"/>
        <v>theater</v>
      </c>
      <c r="R3370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48" x14ac:dyDescent="0.2">
      <c r="A3371">
        <v>3369</v>
      </c>
      <c r="B3371" s="2" t="s">
        <v>3368</v>
      </c>
      <c r="C3371" s="2" t="s">
        <v>7479</v>
      </c>
      <c r="D3371" s="21">
        <v>5000</v>
      </c>
      <c r="E3371" s="4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7">
        <f t="shared" si="312"/>
        <v>103.89999999999999</v>
      </c>
      <c r="P3371" s="5">
        <f t="shared" si="313"/>
        <v>96</v>
      </c>
      <c r="Q3371" t="str">
        <f t="shared" si="314"/>
        <v>theater</v>
      </c>
      <c r="R3371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32" x14ac:dyDescent="0.2">
      <c r="A3372">
        <v>3370</v>
      </c>
      <c r="B3372" s="2" t="s">
        <v>3369</v>
      </c>
      <c r="C3372" s="2" t="s">
        <v>7480</v>
      </c>
      <c r="D3372" s="21">
        <v>1500</v>
      </c>
      <c r="E3372" s="4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7">
        <f t="shared" si="312"/>
        <v>117.73333333333333</v>
      </c>
      <c r="P3372" s="5">
        <f t="shared" si="313"/>
        <v>67</v>
      </c>
      <c r="Q3372" t="str">
        <f t="shared" si="314"/>
        <v>theater</v>
      </c>
      <c r="R3372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32" x14ac:dyDescent="0.2">
      <c r="A3373">
        <v>3371</v>
      </c>
      <c r="B3373" s="2" t="s">
        <v>3370</v>
      </c>
      <c r="C3373" s="2" t="s">
        <v>7481</v>
      </c>
      <c r="D3373" s="21">
        <v>200</v>
      </c>
      <c r="E3373" s="4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7">
        <f t="shared" si="312"/>
        <v>138.5</v>
      </c>
      <c r="P3373" s="5">
        <f t="shared" si="313"/>
        <v>30</v>
      </c>
      <c r="Q3373" t="str">
        <f t="shared" si="314"/>
        <v>theater</v>
      </c>
      <c r="R3373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48" x14ac:dyDescent="0.2">
      <c r="A3374">
        <v>3372</v>
      </c>
      <c r="B3374" s="2" t="s">
        <v>3371</v>
      </c>
      <c r="C3374" s="2" t="s">
        <v>7482</v>
      </c>
      <c r="D3374" s="21">
        <v>1000</v>
      </c>
      <c r="E3374" s="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7">
        <f t="shared" si="312"/>
        <v>103.49999999999999</v>
      </c>
      <c r="P3374" s="5">
        <f t="shared" si="313"/>
        <v>38</v>
      </c>
      <c r="Q3374" t="str">
        <f t="shared" si="314"/>
        <v>theater</v>
      </c>
      <c r="R3374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48" x14ac:dyDescent="0.2">
      <c r="A3375">
        <v>3373</v>
      </c>
      <c r="B3375" s="2" t="s">
        <v>3372</v>
      </c>
      <c r="C3375" s="2" t="s">
        <v>7483</v>
      </c>
      <c r="D3375" s="21">
        <v>2000</v>
      </c>
      <c r="E3375" s="4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7">
        <f t="shared" si="312"/>
        <v>100.25</v>
      </c>
      <c r="P3375" s="5">
        <f t="shared" si="313"/>
        <v>66</v>
      </c>
      <c r="Q3375" t="str">
        <f t="shared" si="314"/>
        <v>theater</v>
      </c>
      <c r="R3375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48" x14ac:dyDescent="0.2">
      <c r="A3376">
        <v>3374</v>
      </c>
      <c r="B3376" s="2" t="s">
        <v>3373</v>
      </c>
      <c r="C3376" s="2" t="s">
        <v>7484</v>
      </c>
      <c r="D3376" s="21">
        <v>3500</v>
      </c>
      <c r="E3376" s="4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7">
        <f t="shared" si="312"/>
        <v>106.57142857142856</v>
      </c>
      <c r="P3376" s="5">
        <f t="shared" si="313"/>
        <v>71</v>
      </c>
      <c r="Q3376" t="str">
        <f t="shared" si="314"/>
        <v>theater</v>
      </c>
      <c r="R3376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48" x14ac:dyDescent="0.2">
      <c r="A3377">
        <v>3375</v>
      </c>
      <c r="B3377" s="2" t="s">
        <v>3374</v>
      </c>
      <c r="C3377" s="2" t="s">
        <v>7485</v>
      </c>
      <c r="D3377" s="21">
        <v>3000</v>
      </c>
      <c r="E3377" s="4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7">
        <f t="shared" si="312"/>
        <v>100</v>
      </c>
      <c r="P3377" s="5">
        <f t="shared" si="313"/>
        <v>176</v>
      </c>
      <c r="Q3377" t="str">
        <f t="shared" si="314"/>
        <v>theater</v>
      </c>
      <c r="R3377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48" x14ac:dyDescent="0.2">
      <c r="A3378">
        <v>3376</v>
      </c>
      <c r="B3378" s="2" t="s">
        <v>3375</v>
      </c>
      <c r="C3378" s="2" t="s">
        <v>7486</v>
      </c>
      <c r="D3378" s="21">
        <v>8000</v>
      </c>
      <c r="E3378" s="4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7">
        <f t="shared" si="312"/>
        <v>100.01249999999999</v>
      </c>
      <c r="P3378" s="5">
        <f t="shared" si="313"/>
        <v>421</v>
      </c>
      <c r="Q3378" t="str">
        <f t="shared" si="314"/>
        <v>theater</v>
      </c>
      <c r="R3378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48" x14ac:dyDescent="0.2">
      <c r="A3379">
        <v>3377</v>
      </c>
      <c r="B3379" s="2" t="s">
        <v>3376</v>
      </c>
      <c r="C3379" s="2" t="s">
        <v>7487</v>
      </c>
      <c r="D3379" s="21">
        <v>8000</v>
      </c>
      <c r="E3379" s="4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7">
        <f t="shared" si="312"/>
        <v>101.05</v>
      </c>
      <c r="P3379" s="5">
        <f t="shared" si="313"/>
        <v>104</v>
      </c>
      <c r="Q3379" t="str">
        <f t="shared" si="314"/>
        <v>theater</v>
      </c>
      <c r="R3379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48" x14ac:dyDescent="0.2">
      <c r="A3380">
        <v>3378</v>
      </c>
      <c r="B3380" s="2" t="s">
        <v>3377</v>
      </c>
      <c r="C3380" s="2" t="s">
        <v>7488</v>
      </c>
      <c r="D3380" s="21">
        <v>550</v>
      </c>
      <c r="E3380" s="4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7">
        <f t="shared" si="312"/>
        <v>107.63636363636364</v>
      </c>
      <c r="P3380" s="5">
        <f t="shared" si="313"/>
        <v>28</v>
      </c>
      <c r="Q3380" t="str">
        <f t="shared" si="314"/>
        <v>theater</v>
      </c>
      <c r="R3380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48" x14ac:dyDescent="0.2">
      <c r="A3381">
        <v>3379</v>
      </c>
      <c r="B3381" s="2" t="s">
        <v>3378</v>
      </c>
      <c r="C3381" s="2" t="s">
        <v>7489</v>
      </c>
      <c r="D3381" s="21">
        <v>2000</v>
      </c>
      <c r="E3381" s="4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7">
        <f t="shared" si="312"/>
        <v>103.64999999999999</v>
      </c>
      <c r="P3381" s="5">
        <f t="shared" si="313"/>
        <v>54</v>
      </c>
      <c r="Q3381" t="str">
        <f t="shared" si="314"/>
        <v>theater</v>
      </c>
      <c r="R3381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48" x14ac:dyDescent="0.2">
      <c r="A3382">
        <v>3380</v>
      </c>
      <c r="B3382" s="2" t="s">
        <v>3379</v>
      </c>
      <c r="C3382" s="2" t="s">
        <v>7490</v>
      </c>
      <c r="D3382" s="21">
        <v>3000</v>
      </c>
      <c r="E3382" s="4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7">
        <f t="shared" si="312"/>
        <v>104.43333333333334</v>
      </c>
      <c r="P3382" s="5">
        <f t="shared" si="313"/>
        <v>111</v>
      </c>
      <c r="Q3382" t="str">
        <f t="shared" si="314"/>
        <v>theater</v>
      </c>
      <c r="R3382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48" x14ac:dyDescent="0.2">
      <c r="A3383">
        <v>3381</v>
      </c>
      <c r="B3383" s="2" t="s">
        <v>3380</v>
      </c>
      <c r="C3383" s="2" t="s">
        <v>7491</v>
      </c>
      <c r="D3383" s="21">
        <v>4000</v>
      </c>
      <c r="E3383" s="4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7">
        <f t="shared" si="312"/>
        <v>102.25</v>
      </c>
      <c r="P3383" s="5">
        <f t="shared" si="313"/>
        <v>85</v>
      </c>
      <c r="Q3383" t="str">
        <f t="shared" si="314"/>
        <v>theater</v>
      </c>
      <c r="R3383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48" x14ac:dyDescent="0.2">
      <c r="A3384">
        <v>3382</v>
      </c>
      <c r="B3384" s="2" t="s">
        <v>3381</v>
      </c>
      <c r="C3384" s="2" t="s">
        <v>7492</v>
      </c>
      <c r="D3384" s="21">
        <v>3500</v>
      </c>
      <c r="E3384" s="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7">
        <f t="shared" si="312"/>
        <v>100.74285714285713</v>
      </c>
      <c r="P3384" s="5">
        <f t="shared" si="313"/>
        <v>76</v>
      </c>
      <c r="Q3384" t="str">
        <f t="shared" si="314"/>
        <v>theater</v>
      </c>
      <c r="R3384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48" x14ac:dyDescent="0.2">
      <c r="A3385">
        <v>3383</v>
      </c>
      <c r="B3385" s="2" t="s">
        <v>3382</v>
      </c>
      <c r="C3385" s="2" t="s">
        <v>7493</v>
      </c>
      <c r="D3385" s="21">
        <v>1750</v>
      </c>
      <c r="E3385" s="4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7">
        <f t="shared" si="312"/>
        <v>111.71428571428572</v>
      </c>
      <c r="P3385" s="5">
        <f t="shared" si="313"/>
        <v>65</v>
      </c>
      <c r="Q3385" t="str">
        <f t="shared" si="314"/>
        <v>theater</v>
      </c>
      <c r="R3385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48" x14ac:dyDescent="0.2">
      <c r="A3386">
        <v>3384</v>
      </c>
      <c r="B3386" s="2" t="s">
        <v>3383</v>
      </c>
      <c r="C3386" s="2" t="s">
        <v>7494</v>
      </c>
      <c r="D3386" s="21">
        <v>6000</v>
      </c>
      <c r="E3386" s="4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7">
        <f t="shared" si="312"/>
        <v>100.01100000000001</v>
      </c>
      <c r="P3386" s="5">
        <f t="shared" si="313"/>
        <v>93</v>
      </c>
      <c r="Q3386" t="str">
        <f t="shared" si="314"/>
        <v>theater</v>
      </c>
      <c r="R3386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48" x14ac:dyDescent="0.2">
      <c r="A3387">
        <v>3385</v>
      </c>
      <c r="B3387" s="2" t="s">
        <v>3384</v>
      </c>
      <c r="C3387" s="2" t="s">
        <v>7495</v>
      </c>
      <c r="D3387" s="21">
        <v>2000</v>
      </c>
      <c r="E3387" s="4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7">
        <f t="shared" si="312"/>
        <v>100</v>
      </c>
      <c r="P3387" s="5">
        <f t="shared" si="313"/>
        <v>133</v>
      </c>
      <c r="Q3387" t="str">
        <f t="shared" si="314"/>
        <v>theater</v>
      </c>
      <c r="R3387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48" x14ac:dyDescent="0.2">
      <c r="A3388">
        <v>3386</v>
      </c>
      <c r="B3388" s="2" t="s">
        <v>3385</v>
      </c>
      <c r="C3388" s="2" t="s">
        <v>7496</v>
      </c>
      <c r="D3388" s="21">
        <v>2000</v>
      </c>
      <c r="E3388" s="4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7">
        <f t="shared" si="312"/>
        <v>105</v>
      </c>
      <c r="P3388" s="5">
        <f t="shared" si="313"/>
        <v>51</v>
      </c>
      <c r="Q3388" t="str">
        <f t="shared" si="314"/>
        <v>theater</v>
      </c>
      <c r="R3388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48" x14ac:dyDescent="0.2">
      <c r="A3389">
        <v>3387</v>
      </c>
      <c r="B3389" s="2" t="s">
        <v>3386</v>
      </c>
      <c r="C3389" s="2" t="s">
        <v>7497</v>
      </c>
      <c r="D3389" s="21">
        <v>3000</v>
      </c>
      <c r="E3389" s="4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7">
        <f t="shared" si="312"/>
        <v>116.86666666666667</v>
      </c>
      <c r="P3389" s="5">
        <f t="shared" si="313"/>
        <v>100</v>
      </c>
      <c r="Q3389" t="str">
        <f t="shared" si="314"/>
        <v>theater</v>
      </c>
      <c r="R3389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48" x14ac:dyDescent="0.2">
      <c r="A3390">
        <v>3388</v>
      </c>
      <c r="B3390" s="2" t="s">
        <v>3387</v>
      </c>
      <c r="C3390" s="2" t="s">
        <v>7498</v>
      </c>
      <c r="D3390" s="21">
        <v>1500</v>
      </c>
      <c r="E3390" s="4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7">
        <f t="shared" si="312"/>
        <v>103.8</v>
      </c>
      <c r="P3390" s="5">
        <f t="shared" si="313"/>
        <v>34</v>
      </c>
      <c r="Q3390" t="str">
        <f t="shared" si="314"/>
        <v>theater</v>
      </c>
      <c r="R3390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48" x14ac:dyDescent="0.2">
      <c r="A3391">
        <v>3389</v>
      </c>
      <c r="B3391" s="2" t="s">
        <v>3388</v>
      </c>
      <c r="C3391" s="2" t="s">
        <v>7499</v>
      </c>
      <c r="D3391" s="21">
        <v>10000</v>
      </c>
      <c r="E3391" s="4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7">
        <f t="shared" si="312"/>
        <v>114.5</v>
      </c>
      <c r="P3391" s="5">
        <f t="shared" si="313"/>
        <v>184</v>
      </c>
      <c r="Q3391" t="str">
        <f t="shared" si="314"/>
        <v>theater</v>
      </c>
      <c r="R3391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48" x14ac:dyDescent="0.2">
      <c r="A3392">
        <v>3390</v>
      </c>
      <c r="B3392" s="2" t="s">
        <v>3389</v>
      </c>
      <c r="C3392" s="2" t="s">
        <v>7500</v>
      </c>
      <c r="D3392" s="21">
        <v>1500</v>
      </c>
      <c r="E3392" s="4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7">
        <f t="shared" si="312"/>
        <v>102.4</v>
      </c>
      <c r="P3392" s="5">
        <f t="shared" si="313"/>
        <v>69</v>
      </c>
      <c r="Q3392" t="str">
        <f t="shared" si="314"/>
        <v>theater</v>
      </c>
      <c r="R3392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48" x14ac:dyDescent="0.2">
      <c r="A3393">
        <v>3391</v>
      </c>
      <c r="B3393" s="2" t="s">
        <v>3390</v>
      </c>
      <c r="C3393" s="2" t="s">
        <v>7501</v>
      </c>
      <c r="D3393" s="21">
        <v>500</v>
      </c>
      <c r="E3393" s="4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7">
        <f t="shared" si="312"/>
        <v>223</v>
      </c>
      <c r="P3393" s="5">
        <f t="shared" si="313"/>
        <v>61</v>
      </c>
      <c r="Q3393" t="str">
        <f t="shared" si="314"/>
        <v>theater</v>
      </c>
      <c r="R3393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48" x14ac:dyDescent="0.2">
      <c r="A3394">
        <v>3392</v>
      </c>
      <c r="B3394" s="2" t="s">
        <v>3391</v>
      </c>
      <c r="C3394" s="2" t="s">
        <v>7502</v>
      </c>
      <c r="D3394" s="21">
        <v>500</v>
      </c>
      <c r="E3394" s="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7">
        <f t="shared" si="312"/>
        <v>100</v>
      </c>
      <c r="P3394" s="5">
        <f t="shared" si="313"/>
        <v>41</v>
      </c>
      <c r="Q3394" t="str">
        <f t="shared" si="314"/>
        <v>theater</v>
      </c>
      <c r="R3394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48" x14ac:dyDescent="0.2">
      <c r="A3395">
        <v>3393</v>
      </c>
      <c r="B3395" s="2" t="s">
        <v>3392</v>
      </c>
      <c r="C3395" s="2" t="s">
        <v>7503</v>
      </c>
      <c r="D3395" s="21">
        <v>1500</v>
      </c>
      <c r="E3395" s="4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7">
        <f t="shared" ref="O3395:O3458" si="318">(E3395/D3395)*100</f>
        <v>105.80000000000001</v>
      </c>
      <c r="P3395" s="5">
        <f t="shared" ref="P3395:P3458" si="319">IF(E3395, QUOTIENT(E3395,L3395),0)</f>
        <v>36</v>
      </c>
      <c r="Q3395" t="str">
        <f t="shared" ref="Q3395:Q3458" si="320">LEFT(N3395,FIND("/",N3395,1)-1)</f>
        <v>theater</v>
      </c>
      <c r="R3395" t="str">
        <f t="shared" ref="R3395:R3458" si="321">RIGHT(N3395,LEN(N3395)-FIND("/",N3395,1))</f>
        <v>plays</v>
      </c>
      <c r="S3395" s="15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2" t="s">
        <v>3393</v>
      </c>
      <c r="C3396" s="2" t="s">
        <v>7504</v>
      </c>
      <c r="D3396" s="21">
        <v>550</v>
      </c>
      <c r="E3396" s="4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7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32" x14ac:dyDescent="0.2">
      <c r="A3397">
        <v>3395</v>
      </c>
      <c r="B3397" s="2" t="s">
        <v>3394</v>
      </c>
      <c r="C3397" s="2" t="s">
        <v>7505</v>
      </c>
      <c r="D3397" s="21">
        <v>500</v>
      </c>
      <c r="E3397" s="4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7">
        <f t="shared" si="318"/>
        <v>184</v>
      </c>
      <c r="P3397" s="5">
        <f t="shared" si="319"/>
        <v>24</v>
      </c>
      <c r="Q3397" t="str">
        <f t="shared" si="320"/>
        <v>theater</v>
      </c>
      <c r="R3397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48" x14ac:dyDescent="0.2">
      <c r="A3398">
        <v>3396</v>
      </c>
      <c r="B3398" s="2" t="s">
        <v>3395</v>
      </c>
      <c r="C3398" s="2" t="s">
        <v>7506</v>
      </c>
      <c r="D3398" s="21">
        <v>1500</v>
      </c>
      <c r="E3398" s="4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7">
        <f t="shared" si="318"/>
        <v>104.33333333333333</v>
      </c>
      <c r="P3398" s="5">
        <f t="shared" si="319"/>
        <v>55</v>
      </c>
      <c r="Q3398" t="str">
        <f t="shared" si="320"/>
        <v>theater</v>
      </c>
      <c r="R3398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32" x14ac:dyDescent="0.2">
      <c r="A3399">
        <v>3397</v>
      </c>
      <c r="B3399" s="2" t="s">
        <v>3396</v>
      </c>
      <c r="C3399" s="2" t="s">
        <v>7507</v>
      </c>
      <c r="D3399" s="21">
        <v>250</v>
      </c>
      <c r="E3399" s="4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7">
        <f t="shared" si="318"/>
        <v>112.00000000000001</v>
      </c>
      <c r="P3399" s="5">
        <f t="shared" si="319"/>
        <v>11</v>
      </c>
      <c r="Q3399" t="str">
        <f t="shared" si="320"/>
        <v>theater</v>
      </c>
      <c r="R3399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48" x14ac:dyDescent="0.2">
      <c r="A3400">
        <v>3398</v>
      </c>
      <c r="B3400" s="2" t="s">
        <v>3397</v>
      </c>
      <c r="C3400" s="2" t="s">
        <v>7508</v>
      </c>
      <c r="D3400" s="21">
        <v>4000</v>
      </c>
      <c r="E3400" s="4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7">
        <f t="shared" si="318"/>
        <v>111.07499999999999</v>
      </c>
      <c r="P3400" s="5">
        <f t="shared" si="319"/>
        <v>68</v>
      </c>
      <c r="Q3400" t="str">
        <f t="shared" si="320"/>
        <v>theater</v>
      </c>
      <c r="R3400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48" x14ac:dyDescent="0.2">
      <c r="A3401">
        <v>3399</v>
      </c>
      <c r="B3401" s="2" t="s">
        <v>3398</v>
      </c>
      <c r="C3401" s="2" t="s">
        <v>7509</v>
      </c>
      <c r="D3401" s="21">
        <v>1200</v>
      </c>
      <c r="E3401" s="4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7">
        <f t="shared" si="318"/>
        <v>103.75000000000001</v>
      </c>
      <c r="P3401" s="5">
        <f t="shared" si="319"/>
        <v>27</v>
      </c>
      <c r="Q3401" t="str">
        <f t="shared" si="320"/>
        <v>theater</v>
      </c>
      <c r="R3401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48" x14ac:dyDescent="0.2">
      <c r="A3402">
        <v>3400</v>
      </c>
      <c r="B3402" s="2" t="s">
        <v>3399</v>
      </c>
      <c r="C3402" s="2" t="s">
        <v>7510</v>
      </c>
      <c r="D3402" s="21">
        <v>10000</v>
      </c>
      <c r="E3402" s="4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7">
        <f t="shared" si="318"/>
        <v>100.41</v>
      </c>
      <c r="P3402" s="5">
        <f t="shared" si="319"/>
        <v>118</v>
      </c>
      <c r="Q3402" t="str">
        <f t="shared" si="320"/>
        <v>theater</v>
      </c>
      <c r="R3402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48" x14ac:dyDescent="0.2">
      <c r="A3403">
        <v>3401</v>
      </c>
      <c r="B3403" s="2" t="s">
        <v>3400</v>
      </c>
      <c r="C3403" s="2" t="s">
        <v>7511</v>
      </c>
      <c r="D3403" s="21">
        <v>2900</v>
      </c>
      <c r="E3403" s="4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7">
        <f t="shared" si="318"/>
        <v>101.86206896551724</v>
      </c>
      <c r="P3403" s="5">
        <f t="shared" si="319"/>
        <v>44</v>
      </c>
      <c r="Q3403" t="str">
        <f t="shared" si="320"/>
        <v>theater</v>
      </c>
      <c r="R3403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48" x14ac:dyDescent="0.2">
      <c r="A3404">
        <v>3402</v>
      </c>
      <c r="B3404" s="2" t="s">
        <v>3401</v>
      </c>
      <c r="C3404" s="2" t="s">
        <v>7512</v>
      </c>
      <c r="D3404" s="21">
        <v>15000</v>
      </c>
      <c r="E3404" s="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7">
        <f t="shared" si="318"/>
        <v>109.76666666666665</v>
      </c>
      <c r="P3404" s="5">
        <f t="shared" si="319"/>
        <v>99</v>
      </c>
      <c r="Q3404" t="str">
        <f t="shared" si="320"/>
        <v>theater</v>
      </c>
      <c r="R3404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48" x14ac:dyDescent="0.2">
      <c r="A3405">
        <v>3403</v>
      </c>
      <c r="B3405" s="2" t="s">
        <v>3402</v>
      </c>
      <c r="C3405" s="2" t="s">
        <v>7513</v>
      </c>
      <c r="D3405" s="21">
        <v>2000</v>
      </c>
      <c r="E3405" s="4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7">
        <f t="shared" si="318"/>
        <v>100</v>
      </c>
      <c r="P3405" s="5">
        <f t="shared" si="319"/>
        <v>117</v>
      </c>
      <c r="Q3405" t="str">
        <f t="shared" si="320"/>
        <v>theater</v>
      </c>
      <c r="R3405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48" x14ac:dyDescent="0.2">
      <c r="A3406">
        <v>3404</v>
      </c>
      <c r="B3406" s="2" t="s">
        <v>3403</v>
      </c>
      <c r="C3406" s="2" t="s">
        <v>7514</v>
      </c>
      <c r="D3406" s="21">
        <v>500</v>
      </c>
      <c r="E3406" s="4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7">
        <f t="shared" si="318"/>
        <v>122</v>
      </c>
      <c r="P3406" s="5">
        <f t="shared" si="319"/>
        <v>203</v>
      </c>
      <c r="Q3406" t="str">
        <f t="shared" si="320"/>
        <v>theater</v>
      </c>
      <c r="R3406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48" x14ac:dyDescent="0.2">
      <c r="A3407">
        <v>3405</v>
      </c>
      <c r="B3407" s="2" t="s">
        <v>3404</v>
      </c>
      <c r="C3407" s="2" t="s">
        <v>7515</v>
      </c>
      <c r="D3407" s="21">
        <v>350</v>
      </c>
      <c r="E3407" s="4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7">
        <f t="shared" si="318"/>
        <v>137.57142857142856</v>
      </c>
      <c r="P3407" s="5">
        <f t="shared" si="319"/>
        <v>28</v>
      </c>
      <c r="Q3407" t="str">
        <f t="shared" si="320"/>
        <v>theater</v>
      </c>
      <c r="R3407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32" x14ac:dyDescent="0.2">
      <c r="A3408">
        <v>3406</v>
      </c>
      <c r="B3408" s="2" t="s">
        <v>3405</v>
      </c>
      <c r="C3408" s="2" t="s">
        <v>7516</v>
      </c>
      <c r="D3408" s="21">
        <v>10000</v>
      </c>
      <c r="E3408" s="4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7">
        <f t="shared" si="318"/>
        <v>100.31000000000002</v>
      </c>
      <c r="P3408" s="5">
        <f t="shared" si="319"/>
        <v>110</v>
      </c>
      <c r="Q3408" t="str">
        <f t="shared" si="320"/>
        <v>theater</v>
      </c>
      <c r="R3408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64" x14ac:dyDescent="0.2">
      <c r="A3409">
        <v>3407</v>
      </c>
      <c r="B3409" s="2" t="s">
        <v>3406</v>
      </c>
      <c r="C3409" s="2" t="s">
        <v>7517</v>
      </c>
      <c r="D3409" s="21">
        <v>2000</v>
      </c>
      <c r="E3409" s="4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7">
        <f t="shared" si="318"/>
        <v>107.1</v>
      </c>
      <c r="P3409" s="5">
        <f t="shared" si="319"/>
        <v>31</v>
      </c>
      <c r="Q3409" t="str">
        <f t="shared" si="320"/>
        <v>theater</v>
      </c>
      <c r="R3409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48" x14ac:dyDescent="0.2">
      <c r="A3410">
        <v>3408</v>
      </c>
      <c r="B3410" s="2" t="s">
        <v>3407</v>
      </c>
      <c r="C3410" s="2" t="s">
        <v>7518</v>
      </c>
      <c r="D3410" s="21">
        <v>500</v>
      </c>
      <c r="E3410" s="4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7">
        <f t="shared" si="318"/>
        <v>211</v>
      </c>
      <c r="P3410" s="5">
        <f t="shared" si="319"/>
        <v>58</v>
      </c>
      <c r="Q3410" t="str">
        <f t="shared" si="320"/>
        <v>theater</v>
      </c>
      <c r="R3410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48" x14ac:dyDescent="0.2">
      <c r="A3411">
        <v>3409</v>
      </c>
      <c r="B3411" s="2" t="s">
        <v>3408</v>
      </c>
      <c r="C3411" s="2" t="s">
        <v>7519</v>
      </c>
      <c r="D3411" s="21">
        <v>500</v>
      </c>
      <c r="E3411" s="4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7">
        <f t="shared" si="318"/>
        <v>123.6</v>
      </c>
      <c r="P3411" s="5">
        <f t="shared" si="319"/>
        <v>29</v>
      </c>
      <c r="Q3411" t="str">
        <f t="shared" si="320"/>
        <v>theater</v>
      </c>
      <c r="R3411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48" x14ac:dyDescent="0.2">
      <c r="A3412">
        <v>3410</v>
      </c>
      <c r="B3412" s="2" t="s">
        <v>3409</v>
      </c>
      <c r="C3412" s="2" t="s">
        <v>7520</v>
      </c>
      <c r="D3412" s="21">
        <v>3000</v>
      </c>
      <c r="E3412" s="4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7">
        <f t="shared" si="318"/>
        <v>108.5</v>
      </c>
      <c r="P3412" s="5">
        <f t="shared" si="319"/>
        <v>81</v>
      </c>
      <c r="Q3412" t="str">
        <f t="shared" si="320"/>
        <v>theater</v>
      </c>
      <c r="R3412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48" x14ac:dyDescent="0.2">
      <c r="A3413">
        <v>3411</v>
      </c>
      <c r="B3413" s="2" t="s">
        <v>3410</v>
      </c>
      <c r="C3413" s="2" t="s">
        <v>7521</v>
      </c>
      <c r="D3413" s="21">
        <v>15000</v>
      </c>
      <c r="E3413" s="4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7">
        <f t="shared" si="318"/>
        <v>103.56666666666668</v>
      </c>
      <c r="P3413" s="5">
        <f t="shared" si="319"/>
        <v>199</v>
      </c>
      <c r="Q3413" t="str">
        <f t="shared" si="320"/>
        <v>theater</v>
      </c>
      <c r="R3413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48" x14ac:dyDescent="0.2">
      <c r="A3414">
        <v>3412</v>
      </c>
      <c r="B3414" s="2" t="s">
        <v>3411</v>
      </c>
      <c r="C3414" s="2" t="s">
        <v>7522</v>
      </c>
      <c r="D3414" s="21">
        <v>3000</v>
      </c>
      <c r="E3414" s="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7">
        <f t="shared" si="318"/>
        <v>100</v>
      </c>
      <c r="P3414" s="5">
        <f t="shared" si="319"/>
        <v>115</v>
      </c>
      <c r="Q3414" t="str">
        <f t="shared" si="320"/>
        <v>theater</v>
      </c>
      <c r="R3414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48" x14ac:dyDescent="0.2">
      <c r="A3415">
        <v>3413</v>
      </c>
      <c r="B3415" s="2" t="s">
        <v>3412</v>
      </c>
      <c r="C3415" s="2" t="s">
        <v>7523</v>
      </c>
      <c r="D3415" s="21">
        <v>500</v>
      </c>
      <c r="E3415" s="4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7">
        <f t="shared" si="318"/>
        <v>130</v>
      </c>
      <c r="P3415" s="5">
        <f t="shared" si="319"/>
        <v>46</v>
      </c>
      <c r="Q3415" t="str">
        <f t="shared" si="320"/>
        <v>theater</v>
      </c>
      <c r="R3415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48" x14ac:dyDescent="0.2">
      <c r="A3416">
        <v>3414</v>
      </c>
      <c r="B3416" s="2" t="s">
        <v>3413</v>
      </c>
      <c r="C3416" s="2" t="s">
        <v>7524</v>
      </c>
      <c r="D3416" s="21">
        <v>3000</v>
      </c>
      <c r="E3416" s="4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7">
        <f t="shared" si="318"/>
        <v>103.49999999999999</v>
      </c>
      <c r="P3416" s="5">
        <f t="shared" si="319"/>
        <v>70</v>
      </c>
      <c r="Q3416" t="str">
        <f t="shared" si="320"/>
        <v>theater</v>
      </c>
      <c r="R3416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32" x14ac:dyDescent="0.2">
      <c r="A3417">
        <v>3415</v>
      </c>
      <c r="B3417" s="2" t="s">
        <v>3414</v>
      </c>
      <c r="C3417" s="2" t="s">
        <v>7525</v>
      </c>
      <c r="D3417" s="21">
        <v>200</v>
      </c>
      <c r="E3417" s="4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7">
        <f t="shared" si="318"/>
        <v>100</v>
      </c>
      <c r="P3417" s="5">
        <f t="shared" si="319"/>
        <v>22</v>
      </c>
      <c r="Q3417" t="str">
        <f t="shared" si="320"/>
        <v>theater</v>
      </c>
      <c r="R3417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48" x14ac:dyDescent="0.2">
      <c r="A3418">
        <v>3416</v>
      </c>
      <c r="B3418" s="2" t="s">
        <v>3415</v>
      </c>
      <c r="C3418" s="2" t="s">
        <v>7526</v>
      </c>
      <c r="D3418" s="21">
        <v>4000</v>
      </c>
      <c r="E3418" s="4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7">
        <f t="shared" si="318"/>
        <v>119.6</v>
      </c>
      <c r="P3418" s="5">
        <f t="shared" si="319"/>
        <v>159</v>
      </c>
      <c r="Q3418" t="str">
        <f t="shared" si="320"/>
        <v>theater</v>
      </c>
      <c r="R3418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48" x14ac:dyDescent="0.2">
      <c r="A3419">
        <v>3417</v>
      </c>
      <c r="B3419" s="2" t="s">
        <v>3416</v>
      </c>
      <c r="C3419" s="2" t="s">
        <v>7527</v>
      </c>
      <c r="D3419" s="21">
        <v>1700</v>
      </c>
      <c r="E3419" s="4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7">
        <f t="shared" si="318"/>
        <v>100.00058823529412</v>
      </c>
      <c r="P3419" s="5">
        <f t="shared" si="319"/>
        <v>37</v>
      </c>
      <c r="Q3419" t="str">
        <f t="shared" si="320"/>
        <v>theater</v>
      </c>
      <c r="R3419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48" x14ac:dyDescent="0.2">
      <c r="A3420">
        <v>3418</v>
      </c>
      <c r="B3420" s="2" t="s">
        <v>3417</v>
      </c>
      <c r="C3420" s="2" t="s">
        <v>7528</v>
      </c>
      <c r="D3420" s="21">
        <v>4000</v>
      </c>
      <c r="E3420" s="4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7">
        <f t="shared" si="318"/>
        <v>100.875</v>
      </c>
      <c r="P3420" s="5">
        <f t="shared" si="319"/>
        <v>72</v>
      </c>
      <c r="Q3420" t="str">
        <f t="shared" si="320"/>
        <v>theater</v>
      </c>
      <c r="R3420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64" x14ac:dyDescent="0.2">
      <c r="A3421">
        <v>3419</v>
      </c>
      <c r="B3421" s="2" t="s">
        <v>3418</v>
      </c>
      <c r="C3421" s="2" t="s">
        <v>7529</v>
      </c>
      <c r="D3421" s="21">
        <v>2750</v>
      </c>
      <c r="E3421" s="4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7">
        <f t="shared" si="318"/>
        <v>106.54545454545455</v>
      </c>
      <c r="P3421" s="5">
        <f t="shared" si="319"/>
        <v>63</v>
      </c>
      <c r="Q3421" t="str">
        <f t="shared" si="320"/>
        <v>theater</v>
      </c>
      <c r="R3421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48" x14ac:dyDescent="0.2">
      <c r="A3422">
        <v>3420</v>
      </c>
      <c r="B3422" s="2" t="s">
        <v>3419</v>
      </c>
      <c r="C3422" s="2" t="s">
        <v>7530</v>
      </c>
      <c r="D3422" s="21">
        <v>700</v>
      </c>
      <c r="E3422" s="4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7">
        <f t="shared" si="318"/>
        <v>138</v>
      </c>
      <c r="P3422" s="5">
        <f t="shared" si="319"/>
        <v>28</v>
      </c>
      <c r="Q3422" t="str">
        <f t="shared" si="320"/>
        <v>theater</v>
      </c>
      <c r="R3422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48" x14ac:dyDescent="0.2">
      <c r="A3423">
        <v>3421</v>
      </c>
      <c r="B3423" s="2" t="s">
        <v>3420</v>
      </c>
      <c r="C3423" s="2" t="s">
        <v>7531</v>
      </c>
      <c r="D3423" s="21">
        <v>10000</v>
      </c>
      <c r="E3423" s="4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7">
        <f t="shared" si="318"/>
        <v>101.15</v>
      </c>
      <c r="P3423" s="5">
        <f t="shared" si="319"/>
        <v>103</v>
      </c>
      <c r="Q3423" t="str">
        <f t="shared" si="320"/>
        <v>theater</v>
      </c>
      <c r="R3423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48" x14ac:dyDescent="0.2">
      <c r="A3424">
        <v>3422</v>
      </c>
      <c r="B3424" s="2" t="s">
        <v>3421</v>
      </c>
      <c r="C3424" s="2" t="s">
        <v>7532</v>
      </c>
      <c r="D3424" s="21">
        <v>3000</v>
      </c>
      <c r="E3424" s="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7">
        <f t="shared" si="318"/>
        <v>109.1</v>
      </c>
      <c r="P3424" s="5">
        <f t="shared" si="319"/>
        <v>71</v>
      </c>
      <c r="Q3424" t="str">
        <f t="shared" si="320"/>
        <v>theater</v>
      </c>
      <c r="R3424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48" x14ac:dyDescent="0.2">
      <c r="A3425">
        <v>3423</v>
      </c>
      <c r="B3425" s="2" t="s">
        <v>3422</v>
      </c>
      <c r="C3425" s="2" t="s">
        <v>7533</v>
      </c>
      <c r="D3425" s="21">
        <v>250</v>
      </c>
      <c r="E3425" s="4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7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48" x14ac:dyDescent="0.2">
      <c r="A3426">
        <v>3424</v>
      </c>
      <c r="B3426" s="2" t="s">
        <v>3423</v>
      </c>
      <c r="C3426" s="2" t="s">
        <v>7534</v>
      </c>
      <c r="D3426" s="21">
        <v>6000</v>
      </c>
      <c r="E3426" s="4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7">
        <f t="shared" si="318"/>
        <v>103.58333333333334</v>
      </c>
      <c r="P3426" s="5">
        <f t="shared" si="319"/>
        <v>81</v>
      </c>
      <c r="Q3426" t="str">
        <f t="shared" si="320"/>
        <v>theater</v>
      </c>
      <c r="R3426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48" x14ac:dyDescent="0.2">
      <c r="A3427">
        <v>3425</v>
      </c>
      <c r="B3427" s="2" t="s">
        <v>3424</v>
      </c>
      <c r="C3427" s="2" t="s">
        <v>7535</v>
      </c>
      <c r="D3427" s="21">
        <v>30000</v>
      </c>
      <c r="E3427" s="4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7">
        <f t="shared" si="318"/>
        <v>102.97033333333331</v>
      </c>
      <c r="P3427" s="5">
        <f t="shared" si="319"/>
        <v>297</v>
      </c>
      <c r="Q3427" t="str">
        <f t="shared" si="320"/>
        <v>theater</v>
      </c>
      <c r="R3427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48" x14ac:dyDescent="0.2">
      <c r="A3428">
        <v>3426</v>
      </c>
      <c r="B3428" s="2" t="s">
        <v>3425</v>
      </c>
      <c r="C3428" s="2" t="s">
        <v>7536</v>
      </c>
      <c r="D3428" s="21">
        <v>3750</v>
      </c>
      <c r="E3428" s="4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7">
        <f t="shared" si="318"/>
        <v>108.13333333333333</v>
      </c>
      <c r="P3428" s="5">
        <f t="shared" si="319"/>
        <v>46</v>
      </c>
      <c r="Q3428" t="str">
        <f t="shared" si="320"/>
        <v>theater</v>
      </c>
      <c r="R3428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48" x14ac:dyDescent="0.2">
      <c r="A3429">
        <v>3427</v>
      </c>
      <c r="B3429" s="2" t="s">
        <v>3426</v>
      </c>
      <c r="C3429" s="2" t="s">
        <v>7537</v>
      </c>
      <c r="D3429" s="21">
        <v>1500</v>
      </c>
      <c r="E3429" s="4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7">
        <f t="shared" si="318"/>
        <v>100</v>
      </c>
      <c r="P3429" s="5">
        <f t="shared" si="319"/>
        <v>51</v>
      </c>
      <c r="Q3429" t="str">
        <f t="shared" si="320"/>
        <v>theater</v>
      </c>
      <c r="R3429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48" x14ac:dyDescent="0.2">
      <c r="A3430">
        <v>3428</v>
      </c>
      <c r="B3430" s="2" t="s">
        <v>3427</v>
      </c>
      <c r="C3430" s="2" t="s">
        <v>7538</v>
      </c>
      <c r="D3430" s="21">
        <v>2000</v>
      </c>
      <c r="E3430" s="4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7">
        <f t="shared" si="318"/>
        <v>102.75000000000001</v>
      </c>
      <c r="P3430" s="5">
        <f t="shared" si="319"/>
        <v>40</v>
      </c>
      <c r="Q3430" t="str">
        <f t="shared" si="320"/>
        <v>theater</v>
      </c>
      <c r="R3430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48" x14ac:dyDescent="0.2">
      <c r="A3431">
        <v>3429</v>
      </c>
      <c r="B3431" s="2" t="s">
        <v>3428</v>
      </c>
      <c r="C3431" s="2" t="s">
        <v>7539</v>
      </c>
      <c r="D3431" s="21">
        <v>150</v>
      </c>
      <c r="E3431" s="4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7">
        <f t="shared" si="318"/>
        <v>130</v>
      </c>
      <c r="P3431" s="5">
        <f t="shared" si="319"/>
        <v>16</v>
      </c>
      <c r="Q3431" t="str">
        <f t="shared" si="320"/>
        <v>theater</v>
      </c>
      <c r="R3431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48" x14ac:dyDescent="0.2">
      <c r="A3432">
        <v>3430</v>
      </c>
      <c r="B3432" s="2" t="s">
        <v>3429</v>
      </c>
      <c r="C3432" s="2" t="s">
        <v>7540</v>
      </c>
      <c r="D3432" s="21">
        <v>2000</v>
      </c>
      <c r="E3432" s="4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7">
        <f t="shared" si="318"/>
        <v>108.54949999999999</v>
      </c>
      <c r="P3432" s="5">
        <f t="shared" si="319"/>
        <v>30</v>
      </c>
      <c r="Q3432" t="str">
        <f t="shared" si="320"/>
        <v>theater</v>
      </c>
      <c r="R3432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48" x14ac:dyDescent="0.2">
      <c r="A3433">
        <v>3431</v>
      </c>
      <c r="B3433" s="2" t="s">
        <v>3430</v>
      </c>
      <c r="C3433" s="2" t="s">
        <v>7541</v>
      </c>
      <c r="D3433" s="21">
        <v>2000</v>
      </c>
      <c r="E3433" s="4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7">
        <f t="shared" si="318"/>
        <v>100</v>
      </c>
      <c r="P3433" s="5">
        <f t="shared" si="319"/>
        <v>95</v>
      </c>
      <c r="Q3433" t="str">
        <f t="shared" si="320"/>
        <v>theater</v>
      </c>
      <c r="R3433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48" x14ac:dyDescent="0.2">
      <c r="A3434">
        <v>3432</v>
      </c>
      <c r="B3434" s="2" t="s">
        <v>3431</v>
      </c>
      <c r="C3434" s="2" t="s">
        <v>7542</v>
      </c>
      <c r="D3434" s="21">
        <v>2000</v>
      </c>
      <c r="E3434" s="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7">
        <f t="shared" si="318"/>
        <v>109.65</v>
      </c>
      <c r="P3434" s="5">
        <f t="shared" si="319"/>
        <v>52</v>
      </c>
      <c r="Q3434" t="str">
        <f t="shared" si="320"/>
        <v>theater</v>
      </c>
      <c r="R3434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8" x14ac:dyDescent="0.2">
      <c r="A3435">
        <v>3433</v>
      </c>
      <c r="B3435" s="2" t="s">
        <v>3432</v>
      </c>
      <c r="C3435" s="2" t="s">
        <v>7543</v>
      </c>
      <c r="D3435" s="21">
        <v>9500</v>
      </c>
      <c r="E3435" s="4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7">
        <f t="shared" si="318"/>
        <v>100.26315789473684</v>
      </c>
      <c r="P3435" s="5">
        <f t="shared" si="319"/>
        <v>134</v>
      </c>
      <c r="Q3435" t="str">
        <f t="shared" si="320"/>
        <v>theater</v>
      </c>
      <c r="R3435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48" x14ac:dyDescent="0.2">
      <c r="A3436">
        <v>3434</v>
      </c>
      <c r="B3436" s="2" t="s">
        <v>3433</v>
      </c>
      <c r="C3436" s="2" t="s">
        <v>7544</v>
      </c>
      <c r="D3436" s="21">
        <v>10000</v>
      </c>
      <c r="E3436" s="4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7">
        <f t="shared" si="318"/>
        <v>105.55000000000001</v>
      </c>
      <c r="P3436" s="5">
        <f t="shared" si="319"/>
        <v>62</v>
      </c>
      <c r="Q3436" t="str">
        <f t="shared" si="320"/>
        <v>theater</v>
      </c>
      <c r="R3436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48" x14ac:dyDescent="0.2">
      <c r="A3437">
        <v>3435</v>
      </c>
      <c r="B3437" s="2" t="s">
        <v>3434</v>
      </c>
      <c r="C3437" s="2" t="s">
        <v>7545</v>
      </c>
      <c r="D3437" s="21">
        <v>1000</v>
      </c>
      <c r="E3437" s="4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7">
        <f t="shared" si="318"/>
        <v>112.00000000000001</v>
      </c>
      <c r="P3437" s="5">
        <f t="shared" si="319"/>
        <v>58</v>
      </c>
      <c r="Q3437" t="str">
        <f t="shared" si="320"/>
        <v>theater</v>
      </c>
      <c r="R3437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48" x14ac:dyDescent="0.2">
      <c r="A3438">
        <v>3436</v>
      </c>
      <c r="B3438" s="2" t="s">
        <v>3435</v>
      </c>
      <c r="C3438" s="2" t="s">
        <v>7546</v>
      </c>
      <c r="D3438" s="21">
        <v>5000</v>
      </c>
      <c r="E3438" s="4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7">
        <f t="shared" si="318"/>
        <v>105.89999999999999</v>
      </c>
      <c r="P3438" s="5">
        <f t="shared" si="319"/>
        <v>143</v>
      </c>
      <c r="Q3438" t="str">
        <f t="shared" si="320"/>
        <v>theater</v>
      </c>
      <c r="R3438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48" x14ac:dyDescent="0.2">
      <c r="A3439">
        <v>3437</v>
      </c>
      <c r="B3439" s="2" t="s">
        <v>3436</v>
      </c>
      <c r="C3439" s="2" t="s">
        <v>7547</v>
      </c>
      <c r="D3439" s="21">
        <v>3000</v>
      </c>
      <c r="E3439" s="4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7">
        <f t="shared" si="318"/>
        <v>101</v>
      </c>
      <c r="P3439" s="5">
        <f t="shared" si="319"/>
        <v>84</v>
      </c>
      <c r="Q3439" t="str">
        <f t="shared" si="320"/>
        <v>theater</v>
      </c>
      <c r="R3439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48" x14ac:dyDescent="0.2">
      <c r="A3440">
        <v>3438</v>
      </c>
      <c r="B3440" s="2" t="s">
        <v>3437</v>
      </c>
      <c r="C3440" s="2" t="s">
        <v>7548</v>
      </c>
      <c r="D3440" s="21">
        <v>2500</v>
      </c>
      <c r="E3440" s="4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7">
        <f t="shared" si="318"/>
        <v>104.2</v>
      </c>
      <c r="P3440" s="5">
        <f t="shared" si="319"/>
        <v>186</v>
      </c>
      <c r="Q3440" t="str">
        <f t="shared" si="320"/>
        <v>theater</v>
      </c>
      <c r="R3440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32" x14ac:dyDescent="0.2">
      <c r="A3441">
        <v>3439</v>
      </c>
      <c r="B3441" s="2" t="s">
        <v>3438</v>
      </c>
      <c r="C3441" s="2" t="s">
        <v>7549</v>
      </c>
      <c r="D3441" s="21">
        <v>1200</v>
      </c>
      <c r="E3441" s="4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7">
        <f t="shared" si="318"/>
        <v>134.67833333333334</v>
      </c>
      <c r="P3441" s="5">
        <f t="shared" si="319"/>
        <v>89</v>
      </c>
      <c r="Q3441" t="str">
        <f t="shared" si="320"/>
        <v>theater</v>
      </c>
      <c r="R3441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48" x14ac:dyDescent="0.2">
      <c r="A3442">
        <v>3440</v>
      </c>
      <c r="B3442" s="2" t="s">
        <v>3439</v>
      </c>
      <c r="C3442" s="2" t="s">
        <v>7550</v>
      </c>
      <c r="D3442" s="21">
        <v>5000</v>
      </c>
      <c r="E3442" s="4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7">
        <f t="shared" si="318"/>
        <v>105.2184</v>
      </c>
      <c r="P3442" s="5">
        <f t="shared" si="319"/>
        <v>64</v>
      </c>
      <c r="Q3442" t="str">
        <f t="shared" si="320"/>
        <v>theater</v>
      </c>
      <c r="R3442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48" x14ac:dyDescent="0.2">
      <c r="A3443">
        <v>3441</v>
      </c>
      <c r="B3443" s="2" t="s">
        <v>3440</v>
      </c>
      <c r="C3443" s="2" t="s">
        <v>7551</v>
      </c>
      <c r="D3443" s="21">
        <v>2500</v>
      </c>
      <c r="E3443" s="4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7">
        <f t="shared" si="318"/>
        <v>102.60000000000001</v>
      </c>
      <c r="P3443" s="5">
        <f t="shared" si="319"/>
        <v>59</v>
      </c>
      <c r="Q3443" t="str">
        <f t="shared" si="320"/>
        <v>theater</v>
      </c>
      <c r="R3443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48" x14ac:dyDescent="0.2">
      <c r="A3444">
        <v>3442</v>
      </c>
      <c r="B3444" s="2" t="s">
        <v>3441</v>
      </c>
      <c r="C3444" s="2" t="s">
        <v>7552</v>
      </c>
      <c r="D3444" s="21">
        <v>250</v>
      </c>
      <c r="E3444" s="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7">
        <f t="shared" si="318"/>
        <v>100</v>
      </c>
      <c r="P3444" s="5">
        <f t="shared" si="319"/>
        <v>31</v>
      </c>
      <c r="Q3444" t="str">
        <f t="shared" si="320"/>
        <v>theater</v>
      </c>
      <c r="R3444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48" x14ac:dyDescent="0.2">
      <c r="A3445">
        <v>3443</v>
      </c>
      <c r="B3445" s="2" t="s">
        <v>3442</v>
      </c>
      <c r="C3445" s="2" t="s">
        <v>7553</v>
      </c>
      <c r="D3445" s="21">
        <v>1000</v>
      </c>
      <c r="E3445" s="4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7">
        <f t="shared" si="318"/>
        <v>185.5</v>
      </c>
      <c r="P3445" s="5">
        <f t="shared" si="319"/>
        <v>41</v>
      </c>
      <c r="Q3445" t="str">
        <f t="shared" si="320"/>
        <v>theater</v>
      </c>
      <c r="R3445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48" x14ac:dyDescent="0.2">
      <c r="A3446">
        <v>3444</v>
      </c>
      <c r="B3446" s="2" t="s">
        <v>3443</v>
      </c>
      <c r="C3446" s="2" t="s">
        <v>7554</v>
      </c>
      <c r="D3446" s="21">
        <v>300</v>
      </c>
      <c r="E3446" s="4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7">
        <f t="shared" si="318"/>
        <v>289</v>
      </c>
      <c r="P3446" s="5">
        <f t="shared" si="319"/>
        <v>43</v>
      </c>
      <c r="Q3446" t="str">
        <f t="shared" si="320"/>
        <v>theater</v>
      </c>
      <c r="R3446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48" x14ac:dyDescent="0.2">
      <c r="A3447">
        <v>3445</v>
      </c>
      <c r="B3447" s="2" t="s">
        <v>3444</v>
      </c>
      <c r="C3447" s="2" t="s">
        <v>7555</v>
      </c>
      <c r="D3447" s="21">
        <v>2000</v>
      </c>
      <c r="E3447" s="4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7">
        <f t="shared" si="318"/>
        <v>100</v>
      </c>
      <c r="P3447" s="5">
        <f t="shared" si="319"/>
        <v>64</v>
      </c>
      <c r="Q3447" t="str">
        <f t="shared" si="320"/>
        <v>theater</v>
      </c>
      <c r="R3447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48" x14ac:dyDescent="0.2">
      <c r="A3448">
        <v>3446</v>
      </c>
      <c r="B3448" s="2" t="s">
        <v>3445</v>
      </c>
      <c r="C3448" s="2" t="s">
        <v>7556</v>
      </c>
      <c r="D3448" s="21">
        <v>1000</v>
      </c>
      <c r="E3448" s="4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7">
        <f t="shared" si="318"/>
        <v>108.2</v>
      </c>
      <c r="P3448" s="5">
        <f t="shared" si="319"/>
        <v>43</v>
      </c>
      <c r="Q3448" t="str">
        <f t="shared" si="320"/>
        <v>theater</v>
      </c>
      <c r="R3448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32" x14ac:dyDescent="0.2">
      <c r="A3449">
        <v>3447</v>
      </c>
      <c r="B3449" s="2" t="s">
        <v>3446</v>
      </c>
      <c r="C3449" s="2" t="s">
        <v>7557</v>
      </c>
      <c r="D3449" s="21">
        <v>1000</v>
      </c>
      <c r="E3449" s="4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7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48" x14ac:dyDescent="0.2">
      <c r="A3450">
        <v>3448</v>
      </c>
      <c r="B3450" s="2" t="s">
        <v>3447</v>
      </c>
      <c r="C3450" s="2" t="s">
        <v>7558</v>
      </c>
      <c r="D3450" s="21">
        <v>2100</v>
      </c>
      <c r="E3450" s="4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7">
        <f t="shared" si="318"/>
        <v>109.76190476190477</v>
      </c>
      <c r="P3450" s="5">
        <f t="shared" si="319"/>
        <v>51</v>
      </c>
      <c r="Q3450" t="str">
        <f t="shared" si="320"/>
        <v>theater</v>
      </c>
      <c r="R3450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48" x14ac:dyDescent="0.2">
      <c r="A3451">
        <v>3449</v>
      </c>
      <c r="B3451" s="2" t="s">
        <v>3448</v>
      </c>
      <c r="C3451" s="2" t="s">
        <v>7559</v>
      </c>
      <c r="D3451" s="21">
        <v>800</v>
      </c>
      <c r="E3451" s="4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7">
        <f t="shared" si="318"/>
        <v>170.625</v>
      </c>
      <c r="P3451" s="5">
        <f t="shared" si="319"/>
        <v>68</v>
      </c>
      <c r="Q3451" t="str">
        <f t="shared" si="320"/>
        <v>theater</v>
      </c>
      <c r="R3451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48" x14ac:dyDescent="0.2">
      <c r="A3452">
        <v>3450</v>
      </c>
      <c r="B3452" s="2" t="s">
        <v>3449</v>
      </c>
      <c r="C3452" s="2" t="s">
        <v>7560</v>
      </c>
      <c r="D3452" s="21">
        <v>500</v>
      </c>
      <c r="E3452" s="4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7">
        <f t="shared" si="318"/>
        <v>152</v>
      </c>
      <c r="P3452" s="5">
        <f t="shared" si="319"/>
        <v>19</v>
      </c>
      <c r="Q3452" t="str">
        <f t="shared" si="320"/>
        <v>theater</v>
      </c>
      <c r="R3452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48" x14ac:dyDescent="0.2">
      <c r="A3453">
        <v>3451</v>
      </c>
      <c r="B3453" s="2" t="s">
        <v>3450</v>
      </c>
      <c r="C3453" s="2" t="s">
        <v>7561</v>
      </c>
      <c r="D3453" s="21">
        <v>650</v>
      </c>
      <c r="E3453" s="4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7">
        <f t="shared" si="318"/>
        <v>101.23076923076924</v>
      </c>
      <c r="P3453" s="5">
        <f t="shared" si="319"/>
        <v>41</v>
      </c>
      <c r="Q3453" t="str">
        <f t="shared" si="320"/>
        <v>theater</v>
      </c>
      <c r="R3453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48" x14ac:dyDescent="0.2">
      <c r="A3454">
        <v>3452</v>
      </c>
      <c r="B3454" s="2" t="s">
        <v>3451</v>
      </c>
      <c r="C3454" s="2" t="s">
        <v>7562</v>
      </c>
      <c r="D3454" s="21">
        <v>1000</v>
      </c>
      <c r="E3454" s="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7">
        <f t="shared" si="318"/>
        <v>153.19999999999999</v>
      </c>
      <c r="P3454" s="5">
        <f t="shared" si="319"/>
        <v>41</v>
      </c>
      <c r="Q3454" t="str">
        <f t="shared" si="320"/>
        <v>theater</v>
      </c>
      <c r="R3454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48" x14ac:dyDescent="0.2">
      <c r="A3455">
        <v>3453</v>
      </c>
      <c r="B3455" s="2" t="s">
        <v>3452</v>
      </c>
      <c r="C3455" s="2" t="s">
        <v>7563</v>
      </c>
      <c r="D3455" s="21">
        <v>300</v>
      </c>
      <c r="E3455" s="4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7">
        <f t="shared" si="318"/>
        <v>128.33333333333334</v>
      </c>
      <c r="P3455" s="5">
        <f t="shared" si="319"/>
        <v>27</v>
      </c>
      <c r="Q3455" t="str">
        <f t="shared" si="320"/>
        <v>theater</v>
      </c>
      <c r="R3455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48" x14ac:dyDescent="0.2">
      <c r="A3456">
        <v>3454</v>
      </c>
      <c r="B3456" s="2" t="s">
        <v>3453</v>
      </c>
      <c r="C3456" s="2" t="s">
        <v>7564</v>
      </c>
      <c r="D3456" s="21">
        <v>700</v>
      </c>
      <c r="E3456" s="4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7">
        <f t="shared" si="318"/>
        <v>100.71428571428571</v>
      </c>
      <c r="P3456" s="5">
        <f t="shared" si="319"/>
        <v>33</v>
      </c>
      <c r="Q3456" t="str">
        <f t="shared" si="320"/>
        <v>theater</v>
      </c>
      <c r="R3456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48" x14ac:dyDescent="0.2">
      <c r="A3457">
        <v>3455</v>
      </c>
      <c r="B3457" s="2" t="s">
        <v>3454</v>
      </c>
      <c r="C3457" s="2" t="s">
        <v>7565</v>
      </c>
      <c r="D3457" s="21">
        <v>10000</v>
      </c>
      <c r="E3457" s="4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7">
        <f t="shared" si="318"/>
        <v>100.64999999999999</v>
      </c>
      <c r="P3457" s="5">
        <f t="shared" si="319"/>
        <v>145</v>
      </c>
      <c r="Q3457" t="str">
        <f t="shared" si="320"/>
        <v>theater</v>
      </c>
      <c r="R3457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48" x14ac:dyDescent="0.2">
      <c r="A3458">
        <v>3456</v>
      </c>
      <c r="B3458" s="2" t="s">
        <v>3455</v>
      </c>
      <c r="C3458" s="2" t="s">
        <v>7566</v>
      </c>
      <c r="D3458" s="21">
        <v>3000</v>
      </c>
      <c r="E3458" s="4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7">
        <f t="shared" si="318"/>
        <v>191.3</v>
      </c>
      <c r="P3458" s="5">
        <f t="shared" si="319"/>
        <v>358</v>
      </c>
      <c r="Q3458" t="str">
        <f t="shared" si="320"/>
        <v>theater</v>
      </c>
      <c r="R3458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32" x14ac:dyDescent="0.2">
      <c r="A3459">
        <v>3457</v>
      </c>
      <c r="B3459" s="2" t="s">
        <v>3456</v>
      </c>
      <c r="C3459" s="2" t="s">
        <v>7567</v>
      </c>
      <c r="D3459" s="21">
        <v>2000</v>
      </c>
      <c r="E3459" s="4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7">
        <f t="shared" ref="O3459:O3522" si="324">(E3459/D3459)*100</f>
        <v>140.19999999999999</v>
      </c>
      <c r="P3459" s="5">
        <f t="shared" ref="P3459:P3522" si="325">IF(E3459, QUOTIENT(E3459,L3459),0)</f>
        <v>50</v>
      </c>
      <c r="Q3459" t="str">
        <f t="shared" ref="Q3459:Q3522" si="326">LEFT(N3459,FIND("/",N3459,1)-1)</f>
        <v>theater</v>
      </c>
      <c r="R3459" t="str">
        <f t="shared" ref="R3459:R3522" si="327">RIGHT(N3459,LEN(N3459)-FIND("/",N3459,1))</f>
        <v>plays</v>
      </c>
      <c r="S3459" s="15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2" t="s">
        <v>3457</v>
      </c>
      <c r="C3460" s="2" t="s">
        <v>7568</v>
      </c>
      <c r="D3460" s="21">
        <v>978</v>
      </c>
      <c r="E3460" s="4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7">
        <f t="shared" si="324"/>
        <v>124.33537832310839</v>
      </c>
      <c r="P3460" s="5">
        <f t="shared" si="325"/>
        <v>45</v>
      </c>
      <c r="Q3460" t="str">
        <f t="shared" si="326"/>
        <v>theater</v>
      </c>
      <c r="R3460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48" x14ac:dyDescent="0.2">
      <c r="A3461">
        <v>3459</v>
      </c>
      <c r="B3461" s="2" t="s">
        <v>3458</v>
      </c>
      <c r="C3461" s="2" t="s">
        <v>7569</v>
      </c>
      <c r="D3461" s="21">
        <v>500</v>
      </c>
      <c r="E3461" s="4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7">
        <f t="shared" si="324"/>
        <v>126.2</v>
      </c>
      <c r="P3461" s="5">
        <f t="shared" si="325"/>
        <v>17</v>
      </c>
      <c r="Q3461" t="str">
        <f t="shared" si="326"/>
        <v>theater</v>
      </c>
      <c r="R3461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48" x14ac:dyDescent="0.2">
      <c r="A3462">
        <v>3460</v>
      </c>
      <c r="B3462" s="2" t="s">
        <v>3459</v>
      </c>
      <c r="C3462" s="2" t="s">
        <v>7570</v>
      </c>
      <c r="D3462" s="21">
        <v>500</v>
      </c>
      <c r="E3462" s="4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7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48" x14ac:dyDescent="0.2">
      <c r="A3463">
        <v>3461</v>
      </c>
      <c r="B3463" s="2" t="s">
        <v>3460</v>
      </c>
      <c r="C3463" s="2" t="s">
        <v>7571</v>
      </c>
      <c r="D3463" s="21">
        <v>500</v>
      </c>
      <c r="E3463" s="4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7">
        <f t="shared" si="324"/>
        <v>139</v>
      </c>
      <c r="P3463" s="5">
        <f t="shared" si="325"/>
        <v>57</v>
      </c>
      <c r="Q3463" t="str">
        <f t="shared" si="326"/>
        <v>theater</v>
      </c>
      <c r="R3463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48" x14ac:dyDescent="0.2">
      <c r="A3464">
        <v>3462</v>
      </c>
      <c r="B3464" s="2" t="s">
        <v>3461</v>
      </c>
      <c r="C3464" s="2" t="s">
        <v>7572</v>
      </c>
      <c r="D3464" s="21">
        <v>250</v>
      </c>
      <c r="E3464" s="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7">
        <f t="shared" si="324"/>
        <v>202</v>
      </c>
      <c r="P3464" s="5">
        <f t="shared" si="325"/>
        <v>29</v>
      </c>
      <c r="Q3464" t="str">
        <f t="shared" si="326"/>
        <v>theater</v>
      </c>
      <c r="R3464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48" x14ac:dyDescent="0.2">
      <c r="A3465">
        <v>3463</v>
      </c>
      <c r="B3465" s="2" t="s">
        <v>3462</v>
      </c>
      <c r="C3465" s="2" t="s">
        <v>7573</v>
      </c>
      <c r="D3465" s="21">
        <v>10000</v>
      </c>
      <c r="E3465" s="4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7">
        <f t="shared" si="324"/>
        <v>103.38000000000001</v>
      </c>
      <c r="P3465" s="5">
        <f t="shared" si="325"/>
        <v>90</v>
      </c>
      <c r="Q3465" t="str">
        <f t="shared" si="326"/>
        <v>theater</v>
      </c>
      <c r="R3465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48" x14ac:dyDescent="0.2">
      <c r="A3466">
        <v>3464</v>
      </c>
      <c r="B3466" s="2" t="s">
        <v>3463</v>
      </c>
      <c r="C3466" s="2" t="s">
        <v>7574</v>
      </c>
      <c r="D3466" s="21">
        <v>5000</v>
      </c>
      <c r="E3466" s="4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7">
        <f t="shared" si="324"/>
        <v>102.3236</v>
      </c>
      <c r="P3466" s="5">
        <f t="shared" si="325"/>
        <v>55</v>
      </c>
      <c r="Q3466" t="str">
        <f t="shared" si="326"/>
        <v>theater</v>
      </c>
      <c r="R3466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48" x14ac:dyDescent="0.2">
      <c r="A3467">
        <v>3465</v>
      </c>
      <c r="B3467" s="2" t="s">
        <v>3464</v>
      </c>
      <c r="C3467" s="2" t="s">
        <v>7575</v>
      </c>
      <c r="D3467" s="21">
        <v>2000</v>
      </c>
      <c r="E3467" s="4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7">
        <f t="shared" si="324"/>
        <v>103</v>
      </c>
      <c r="P3467" s="5">
        <f t="shared" si="325"/>
        <v>57</v>
      </c>
      <c r="Q3467" t="str">
        <f t="shared" si="326"/>
        <v>theater</v>
      </c>
      <c r="R3467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32" x14ac:dyDescent="0.2">
      <c r="A3468">
        <v>3466</v>
      </c>
      <c r="B3468" s="2" t="s">
        <v>3465</v>
      </c>
      <c r="C3468" s="2" t="s">
        <v>7576</v>
      </c>
      <c r="D3468" s="21">
        <v>3500</v>
      </c>
      <c r="E3468" s="4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7">
        <f t="shared" si="324"/>
        <v>127.14285714285714</v>
      </c>
      <c r="P3468" s="5">
        <f t="shared" si="325"/>
        <v>72</v>
      </c>
      <c r="Q3468" t="str">
        <f t="shared" si="326"/>
        <v>theater</v>
      </c>
      <c r="R3468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ht="16" x14ac:dyDescent="0.2">
      <c r="A3469">
        <v>3467</v>
      </c>
      <c r="B3469" s="2" t="s">
        <v>3466</v>
      </c>
      <c r="C3469" s="2" t="s">
        <v>7577</v>
      </c>
      <c r="D3469" s="21">
        <v>3000</v>
      </c>
      <c r="E3469" s="4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7">
        <f t="shared" si="324"/>
        <v>101</v>
      </c>
      <c r="P3469" s="5">
        <f t="shared" si="325"/>
        <v>64</v>
      </c>
      <c r="Q3469" t="str">
        <f t="shared" si="326"/>
        <v>theater</v>
      </c>
      <c r="R3469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48" x14ac:dyDescent="0.2">
      <c r="A3470">
        <v>3468</v>
      </c>
      <c r="B3470" s="2" t="s">
        <v>3467</v>
      </c>
      <c r="C3470" s="2" t="s">
        <v>7578</v>
      </c>
      <c r="D3470" s="21">
        <v>10000</v>
      </c>
      <c r="E3470" s="4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7">
        <f t="shared" si="324"/>
        <v>121.78</v>
      </c>
      <c r="P3470" s="5">
        <f t="shared" si="325"/>
        <v>716</v>
      </c>
      <c r="Q3470" t="str">
        <f t="shared" si="326"/>
        <v>theater</v>
      </c>
      <c r="R3470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48" x14ac:dyDescent="0.2">
      <c r="A3471">
        <v>3469</v>
      </c>
      <c r="B3471" s="2" t="s">
        <v>3468</v>
      </c>
      <c r="C3471" s="2" t="s">
        <v>7579</v>
      </c>
      <c r="D3471" s="21">
        <v>2800</v>
      </c>
      <c r="E3471" s="4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7">
        <f t="shared" si="324"/>
        <v>113.39285714285714</v>
      </c>
      <c r="P3471" s="5">
        <f t="shared" si="325"/>
        <v>50</v>
      </c>
      <c r="Q3471" t="str">
        <f t="shared" si="326"/>
        <v>theater</v>
      </c>
      <c r="R3471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32" x14ac:dyDescent="0.2">
      <c r="A3472">
        <v>3470</v>
      </c>
      <c r="B3472" s="2" t="s">
        <v>3469</v>
      </c>
      <c r="C3472" s="2" t="s">
        <v>7580</v>
      </c>
      <c r="D3472" s="21">
        <v>250</v>
      </c>
      <c r="E3472" s="4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7">
        <f t="shared" si="324"/>
        <v>150</v>
      </c>
      <c r="P3472" s="5">
        <f t="shared" si="325"/>
        <v>41</v>
      </c>
      <c r="Q3472" t="str">
        <f t="shared" si="326"/>
        <v>theater</v>
      </c>
      <c r="R3472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48" x14ac:dyDescent="0.2">
      <c r="A3473">
        <v>3471</v>
      </c>
      <c r="B3473" s="2" t="s">
        <v>3470</v>
      </c>
      <c r="C3473" s="2" t="s">
        <v>7581</v>
      </c>
      <c r="D3473" s="21">
        <v>500</v>
      </c>
      <c r="E3473" s="4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7">
        <f t="shared" si="324"/>
        <v>214.6</v>
      </c>
      <c r="P3473" s="5">
        <f t="shared" si="325"/>
        <v>35</v>
      </c>
      <c r="Q3473" t="str">
        <f t="shared" si="326"/>
        <v>theater</v>
      </c>
      <c r="R3473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48" x14ac:dyDescent="0.2">
      <c r="A3474">
        <v>3472</v>
      </c>
      <c r="B3474" s="2" t="s">
        <v>3471</v>
      </c>
      <c r="C3474" s="2" t="s">
        <v>7582</v>
      </c>
      <c r="D3474" s="21">
        <v>2000</v>
      </c>
      <c r="E3474" s="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7">
        <f t="shared" si="324"/>
        <v>102.05</v>
      </c>
      <c r="P3474" s="5">
        <f t="shared" si="325"/>
        <v>88</v>
      </c>
      <c r="Q3474" t="str">
        <f t="shared" si="326"/>
        <v>theater</v>
      </c>
      <c r="R3474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48" x14ac:dyDescent="0.2">
      <c r="A3475">
        <v>3473</v>
      </c>
      <c r="B3475" s="2" t="s">
        <v>3472</v>
      </c>
      <c r="C3475" s="2" t="s">
        <v>7583</v>
      </c>
      <c r="D3475" s="21">
        <v>4900</v>
      </c>
      <c r="E3475" s="4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7">
        <f t="shared" si="324"/>
        <v>100</v>
      </c>
      <c r="P3475" s="5">
        <f t="shared" si="325"/>
        <v>148</v>
      </c>
      <c r="Q3475" t="str">
        <f t="shared" si="326"/>
        <v>theater</v>
      </c>
      <c r="R3475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48" x14ac:dyDescent="0.2">
      <c r="A3476">
        <v>3474</v>
      </c>
      <c r="B3476" s="2" t="s">
        <v>3473</v>
      </c>
      <c r="C3476" s="2" t="s">
        <v>7584</v>
      </c>
      <c r="D3476" s="21">
        <v>2000</v>
      </c>
      <c r="E3476" s="4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7">
        <f t="shared" si="324"/>
        <v>101</v>
      </c>
      <c r="P3476" s="5">
        <f t="shared" si="325"/>
        <v>51</v>
      </c>
      <c r="Q3476" t="str">
        <f t="shared" si="326"/>
        <v>theater</v>
      </c>
      <c r="R3476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48" x14ac:dyDescent="0.2">
      <c r="A3477">
        <v>3475</v>
      </c>
      <c r="B3477" s="2" t="s">
        <v>3474</v>
      </c>
      <c r="C3477" s="2" t="s">
        <v>7585</v>
      </c>
      <c r="D3477" s="21">
        <v>300</v>
      </c>
      <c r="E3477" s="4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7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48" x14ac:dyDescent="0.2">
      <c r="A3478">
        <v>3476</v>
      </c>
      <c r="B3478" s="2" t="s">
        <v>3475</v>
      </c>
      <c r="C3478" s="2" t="s">
        <v>7586</v>
      </c>
      <c r="D3478" s="21">
        <v>300</v>
      </c>
      <c r="E3478" s="4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7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48" x14ac:dyDescent="0.2">
      <c r="A3479">
        <v>3477</v>
      </c>
      <c r="B3479" s="2" t="s">
        <v>3476</v>
      </c>
      <c r="C3479" s="2" t="s">
        <v>7587</v>
      </c>
      <c r="D3479" s="21">
        <v>1800</v>
      </c>
      <c r="E3479" s="4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7">
        <f t="shared" si="324"/>
        <v>115.33333333333333</v>
      </c>
      <c r="P3479" s="5">
        <f t="shared" si="325"/>
        <v>53</v>
      </c>
      <c r="Q3479" t="str">
        <f t="shared" si="326"/>
        <v>theater</v>
      </c>
      <c r="R3479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48" x14ac:dyDescent="0.2">
      <c r="A3480">
        <v>3478</v>
      </c>
      <c r="B3480" s="2" t="s">
        <v>3477</v>
      </c>
      <c r="C3480" s="2" t="s">
        <v>7588</v>
      </c>
      <c r="D3480" s="21">
        <v>2000</v>
      </c>
      <c r="E3480" s="4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7">
        <f t="shared" si="324"/>
        <v>112.85000000000001</v>
      </c>
      <c r="P3480" s="5">
        <f t="shared" si="325"/>
        <v>39</v>
      </c>
      <c r="Q3480" t="str">
        <f t="shared" si="326"/>
        <v>theater</v>
      </c>
      <c r="R3480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48" x14ac:dyDescent="0.2">
      <c r="A3481">
        <v>3479</v>
      </c>
      <c r="B3481" s="2" t="s">
        <v>3478</v>
      </c>
      <c r="C3481" s="2" t="s">
        <v>7589</v>
      </c>
      <c r="D3481" s="21">
        <v>1500</v>
      </c>
      <c r="E3481" s="4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7">
        <f t="shared" si="324"/>
        <v>127.86666666666666</v>
      </c>
      <c r="P3481" s="5">
        <f t="shared" si="325"/>
        <v>34</v>
      </c>
      <c r="Q3481" t="str">
        <f t="shared" si="326"/>
        <v>theater</v>
      </c>
      <c r="R3481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48" x14ac:dyDescent="0.2">
      <c r="A3482">
        <v>3480</v>
      </c>
      <c r="B3482" s="2" t="s">
        <v>3479</v>
      </c>
      <c r="C3482" s="2" t="s">
        <v>7590</v>
      </c>
      <c r="D3482" s="21">
        <v>1500</v>
      </c>
      <c r="E3482" s="4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7">
        <f t="shared" si="324"/>
        <v>142.66666666666669</v>
      </c>
      <c r="P3482" s="5">
        <f t="shared" si="325"/>
        <v>164</v>
      </c>
      <c r="Q3482" t="str">
        <f t="shared" si="326"/>
        <v>theater</v>
      </c>
      <c r="R3482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48" x14ac:dyDescent="0.2">
      <c r="A3483">
        <v>3481</v>
      </c>
      <c r="B3483" s="2" t="s">
        <v>3480</v>
      </c>
      <c r="C3483" s="2" t="s">
        <v>7591</v>
      </c>
      <c r="D3483" s="21">
        <v>10000</v>
      </c>
      <c r="E3483" s="4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7">
        <f t="shared" si="324"/>
        <v>118.8</v>
      </c>
      <c r="P3483" s="5">
        <f t="shared" si="325"/>
        <v>125</v>
      </c>
      <c r="Q3483" t="str">
        <f t="shared" si="326"/>
        <v>theater</v>
      </c>
      <c r="R3483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48" x14ac:dyDescent="0.2">
      <c r="A3484">
        <v>3482</v>
      </c>
      <c r="B3484" s="2" t="s">
        <v>3481</v>
      </c>
      <c r="C3484" s="2" t="s">
        <v>7592</v>
      </c>
      <c r="D3484" s="21">
        <v>3000</v>
      </c>
      <c r="E3484" s="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7">
        <f t="shared" si="324"/>
        <v>138.33333333333334</v>
      </c>
      <c r="P3484" s="5">
        <f t="shared" si="325"/>
        <v>51</v>
      </c>
      <c r="Q3484" t="str">
        <f t="shared" si="326"/>
        <v>theater</v>
      </c>
      <c r="R3484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48" x14ac:dyDescent="0.2">
      <c r="A3485">
        <v>3483</v>
      </c>
      <c r="B3485" s="2" t="s">
        <v>3482</v>
      </c>
      <c r="C3485" s="2" t="s">
        <v>7593</v>
      </c>
      <c r="D3485" s="21">
        <v>3350</v>
      </c>
      <c r="E3485" s="4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7">
        <f t="shared" si="324"/>
        <v>159.9402985074627</v>
      </c>
      <c r="P3485" s="5">
        <f t="shared" si="325"/>
        <v>40</v>
      </c>
      <c r="Q3485" t="str">
        <f t="shared" si="326"/>
        <v>theater</v>
      </c>
      <c r="R3485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48" x14ac:dyDescent="0.2">
      <c r="A3486">
        <v>3484</v>
      </c>
      <c r="B3486" s="2" t="s">
        <v>3483</v>
      </c>
      <c r="C3486" s="2" t="s">
        <v>7594</v>
      </c>
      <c r="D3486" s="21">
        <v>2500</v>
      </c>
      <c r="E3486" s="4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7">
        <f t="shared" si="324"/>
        <v>114.24000000000001</v>
      </c>
      <c r="P3486" s="5">
        <f t="shared" si="325"/>
        <v>64</v>
      </c>
      <c r="Q3486" t="str">
        <f t="shared" si="326"/>
        <v>theater</v>
      </c>
      <c r="R3486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48" x14ac:dyDescent="0.2">
      <c r="A3487">
        <v>3485</v>
      </c>
      <c r="B3487" s="2" t="s">
        <v>3484</v>
      </c>
      <c r="C3487" s="2" t="s">
        <v>7595</v>
      </c>
      <c r="D3487" s="21">
        <v>1650</v>
      </c>
      <c r="E3487" s="4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7">
        <f t="shared" si="324"/>
        <v>100.60606060606061</v>
      </c>
      <c r="P3487" s="5">
        <f t="shared" si="325"/>
        <v>55</v>
      </c>
      <c r="Q3487" t="str">
        <f t="shared" si="326"/>
        <v>theater</v>
      </c>
      <c r="R3487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48" x14ac:dyDescent="0.2">
      <c r="A3488">
        <v>3486</v>
      </c>
      <c r="B3488" s="2" t="s">
        <v>3485</v>
      </c>
      <c r="C3488" s="2" t="s">
        <v>7596</v>
      </c>
      <c r="D3488" s="21">
        <v>3000</v>
      </c>
      <c r="E3488" s="4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7">
        <f t="shared" si="324"/>
        <v>155.20000000000002</v>
      </c>
      <c r="P3488" s="5">
        <f t="shared" si="325"/>
        <v>83</v>
      </c>
      <c r="Q3488" t="str">
        <f t="shared" si="326"/>
        <v>theater</v>
      </c>
      <c r="R3488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48" x14ac:dyDescent="0.2">
      <c r="A3489">
        <v>3487</v>
      </c>
      <c r="B3489" s="2" t="s">
        <v>3486</v>
      </c>
      <c r="C3489" s="2" t="s">
        <v>7597</v>
      </c>
      <c r="D3489" s="21">
        <v>2000</v>
      </c>
      <c r="E3489" s="4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7">
        <f t="shared" si="324"/>
        <v>127.75000000000001</v>
      </c>
      <c r="P3489" s="5">
        <f t="shared" si="325"/>
        <v>38</v>
      </c>
      <c r="Q3489" t="str">
        <f t="shared" si="326"/>
        <v>theater</v>
      </c>
      <c r="R3489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48" x14ac:dyDescent="0.2">
      <c r="A3490">
        <v>3488</v>
      </c>
      <c r="B3490" s="2" t="s">
        <v>3487</v>
      </c>
      <c r="C3490" s="2" t="s">
        <v>7598</v>
      </c>
      <c r="D3490" s="21">
        <v>3000</v>
      </c>
      <c r="E3490" s="4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7">
        <f t="shared" si="324"/>
        <v>121.2</v>
      </c>
      <c r="P3490" s="5">
        <f t="shared" si="325"/>
        <v>125</v>
      </c>
      <c r="Q3490" t="str">
        <f t="shared" si="326"/>
        <v>theater</v>
      </c>
      <c r="R3490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48" x14ac:dyDescent="0.2">
      <c r="A3491">
        <v>3489</v>
      </c>
      <c r="B3491" s="2" t="s">
        <v>3488</v>
      </c>
      <c r="C3491" s="2" t="s">
        <v>7599</v>
      </c>
      <c r="D3491" s="21">
        <v>5000</v>
      </c>
      <c r="E3491" s="4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7">
        <f t="shared" si="324"/>
        <v>112.7</v>
      </c>
      <c r="P3491" s="5">
        <f t="shared" si="325"/>
        <v>78</v>
      </c>
      <c r="Q3491" t="str">
        <f t="shared" si="326"/>
        <v>theater</v>
      </c>
      <c r="R3491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48" x14ac:dyDescent="0.2">
      <c r="A3492">
        <v>3490</v>
      </c>
      <c r="B3492" s="2" t="s">
        <v>3489</v>
      </c>
      <c r="C3492" s="2" t="s">
        <v>7600</v>
      </c>
      <c r="D3492" s="21">
        <v>1000</v>
      </c>
      <c r="E3492" s="4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7">
        <f t="shared" si="324"/>
        <v>127.49999999999999</v>
      </c>
      <c r="P3492" s="5">
        <f t="shared" si="325"/>
        <v>47</v>
      </c>
      <c r="Q3492" t="str">
        <f t="shared" si="326"/>
        <v>theater</v>
      </c>
      <c r="R3492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48" x14ac:dyDescent="0.2">
      <c r="A3493">
        <v>3491</v>
      </c>
      <c r="B3493" s="2" t="s">
        <v>3490</v>
      </c>
      <c r="C3493" s="2" t="s">
        <v>7601</v>
      </c>
      <c r="D3493" s="21">
        <v>500</v>
      </c>
      <c r="E3493" s="4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7">
        <f t="shared" si="324"/>
        <v>158.20000000000002</v>
      </c>
      <c r="P3493" s="5">
        <f t="shared" si="325"/>
        <v>79</v>
      </c>
      <c r="Q3493" t="str">
        <f t="shared" si="326"/>
        <v>theater</v>
      </c>
      <c r="R3493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48" x14ac:dyDescent="0.2">
      <c r="A3494">
        <v>3492</v>
      </c>
      <c r="B3494" s="2" t="s">
        <v>3491</v>
      </c>
      <c r="C3494" s="2" t="s">
        <v>7602</v>
      </c>
      <c r="D3494" s="21">
        <v>3800</v>
      </c>
      <c r="E3494" s="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7">
        <f t="shared" si="324"/>
        <v>105.26894736842105</v>
      </c>
      <c r="P3494" s="5">
        <f t="shared" si="325"/>
        <v>114</v>
      </c>
      <c r="Q3494" t="str">
        <f t="shared" si="326"/>
        <v>theater</v>
      </c>
      <c r="R3494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48" x14ac:dyDescent="0.2">
      <c r="A3495">
        <v>3493</v>
      </c>
      <c r="B3495" s="2" t="s">
        <v>3492</v>
      </c>
      <c r="C3495" s="2" t="s">
        <v>7603</v>
      </c>
      <c r="D3495" s="21">
        <v>1500</v>
      </c>
      <c r="E3495" s="4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7">
        <f t="shared" si="324"/>
        <v>100</v>
      </c>
      <c r="P3495" s="5">
        <f t="shared" si="325"/>
        <v>51</v>
      </c>
      <c r="Q3495" t="str">
        <f t="shared" si="326"/>
        <v>theater</v>
      </c>
      <c r="R3495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48" x14ac:dyDescent="0.2">
      <c r="A3496">
        <v>3494</v>
      </c>
      <c r="B3496" s="2" t="s">
        <v>3493</v>
      </c>
      <c r="C3496" s="2" t="s">
        <v>7604</v>
      </c>
      <c r="D3496" s="21">
        <v>400</v>
      </c>
      <c r="E3496" s="4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7">
        <f t="shared" si="324"/>
        <v>100</v>
      </c>
      <c r="P3496" s="5">
        <f t="shared" si="325"/>
        <v>30</v>
      </c>
      <c r="Q3496" t="str">
        <f t="shared" si="326"/>
        <v>theater</v>
      </c>
      <c r="R3496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48" x14ac:dyDescent="0.2">
      <c r="A3497">
        <v>3495</v>
      </c>
      <c r="B3497" s="2" t="s">
        <v>3494</v>
      </c>
      <c r="C3497" s="2" t="s">
        <v>7605</v>
      </c>
      <c r="D3497" s="21">
        <v>5000</v>
      </c>
      <c r="E3497" s="4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7">
        <f t="shared" si="324"/>
        <v>106.86</v>
      </c>
      <c r="P3497" s="5">
        <f t="shared" si="325"/>
        <v>74</v>
      </c>
      <c r="Q3497" t="str">
        <f t="shared" si="326"/>
        <v>theater</v>
      </c>
      <c r="R3497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48" x14ac:dyDescent="0.2">
      <c r="A3498">
        <v>3496</v>
      </c>
      <c r="B3498" s="2" t="s">
        <v>3495</v>
      </c>
      <c r="C3498" s="2" t="s">
        <v>7606</v>
      </c>
      <c r="D3498" s="21">
        <v>3000</v>
      </c>
      <c r="E3498" s="4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7">
        <f t="shared" si="324"/>
        <v>124.4</v>
      </c>
      <c r="P3498" s="5">
        <f t="shared" si="325"/>
        <v>47</v>
      </c>
      <c r="Q3498" t="str">
        <f t="shared" si="326"/>
        <v>theater</v>
      </c>
      <c r="R3498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48" x14ac:dyDescent="0.2">
      <c r="A3499">
        <v>3497</v>
      </c>
      <c r="B3499" s="2" t="s">
        <v>3496</v>
      </c>
      <c r="C3499" s="2" t="s">
        <v>7607</v>
      </c>
      <c r="D3499" s="21">
        <v>1551</v>
      </c>
      <c r="E3499" s="4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7">
        <f t="shared" si="324"/>
        <v>108.70406189555126</v>
      </c>
      <c r="P3499" s="5">
        <f t="shared" si="325"/>
        <v>34</v>
      </c>
      <c r="Q3499" t="str">
        <f t="shared" si="326"/>
        <v>theater</v>
      </c>
      <c r="R3499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48" x14ac:dyDescent="0.2">
      <c r="A3500">
        <v>3498</v>
      </c>
      <c r="B3500" s="2" t="s">
        <v>3497</v>
      </c>
      <c r="C3500" s="2" t="s">
        <v>7608</v>
      </c>
      <c r="D3500" s="21">
        <v>1650</v>
      </c>
      <c r="E3500" s="4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7">
        <f t="shared" si="324"/>
        <v>102.42424242424242</v>
      </c>
      <c r="P3500" s="5">
        <f t="shared" si="325"/>
        <v>40</v>
      </c>
      <c r="Q3500" t="str">
        <f t="shared" si="326"/>
        <v>theater</v>
      </c>
      <c r="R3500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48" x14ac:dyDescent="0.2">
      <c r="A3501">
        <v>3499</v>
      </c>
      <c r="B3501" s="2" t="s">
        <v>3498</v>
      </c>
      <c r="C3501" s="2" t="s">
        <v>7609</v>
      </c>
      <c r="D3501" s="21">
        <v>2000</v>
      </c>
      <c r="E3501" s="4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7">
        <f t="shared" si="324"/>
        <v>105.5</v>
      </c>
      <c r="P3501" s="5">
        <f t="shared" si="325"/>
        <v>60</v>
      </c>
      <c r="Q3501" t="str">
        <f t="shared" si="326"/>
        <v>theater</v>
      </c>
      <c r="R3501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48" x14ac:dyDescent="0.2">
      <c r="A3502">
        <v>3500</v>
      </c>
      <c r="B3502" s="2" t="s">
        <v>3499</v>
      </c>
      <c r="C3502" s="2" t="s">
        <v>7610</v>
      </c>
      <c r="D3502" s="21">
        <v>1000</v>
      </c>
      <c r="E3502" s="4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7">
        <f t="shared" si="324"/>
        <v>106.3</v>
      </c>
      <c r="P3502" s="5">
        <f t="shared" si="325"/>
        <v>25</v>
      </c>
      <c r="Q3502" t="str">
        <f t="shared" si="326"/>
        <v>theater</v>
      </c>
      <c r="R3502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48" x14ac:dyDescent="0.2">
      <c r="A3503">
        <v>3501</v>
      </c>
      <c r="B3503" s="2" t="s">
        <v>3500</v>
      </c>
      <c r="C3503" s="2" t="s">
        <v>7611</v>
      </c>
      <c r="D3503" s="21">
        <v>1500</v>
      </c>
      <c r="E3503" s="4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7">
        <f t="shared" si="324"/>
        <v>100.66666666666666</v>
      </c>
      <c r="P3503" s="5">
        <f t="shared" si="325"/>
        <v>35</v>
      </c>
      <c r="Q3503" t="str">
        <f t="shared" si="326"/>
        <v>theater</v>
      </c>
      <c r="R3503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48" x14ac:dyDescent="0.2">
      <c r="A3504">
        <v>3502</v>
      </c>
      <c r="B3504" s="2" t="s">
        <v>3501</v>
      </c>
      <c r="C3504" s="2" t="s">
        <v>7612</v>
      </c>
      <c r="D3504" s="21">
        <v>4000</v>
      </c>
      <c r="E3504" s="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7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48" x14ac:dyDescent="0.2">
      <c r="A3505">
        <v>3503</v>
      </c>
      <c r="B3505" s="2" t="s">
        <v>3502</v>
      </c>
      <c r="C3505" s="2" t="s">
        <v>7613</v>
      </c>
      <c r="D3505" s="21">
        <v>2500</v>
      </c>
      <c r="E3505" s="4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7">
        <f t="shared" si="324"/>
        <v>107.55999999999999</v>
      </c>
      <c r="P3505" s="5">
        <f t="shared" si="325"/>
        <v>70</v>
      </c>
      <c r="Q3505" t="str">
        <f t="shared" si="326"/>
        <v>theater</v>
      </c>
      <c r="R3505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48" x14ac:dyDescent="0.2">
      <c r="A3506">
        <v>3504</v>
      </c>
      <c r="B3506" s="2" t="s">
        <v>3503</v>
      </c>
      <c r="C3506" s="2" t="s">
        <v>7614</v>
      </c>
      <c r="D3506" s="21">
        <v>1000</v>
      </c>
      <c r="E3506" s="4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7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96" x14ac:dyDescent="0.2">
      <c r="A3507">
        <v>3505</v>
      </c>
      <c r="B3507" s="2" t="s">
        <v>3504</v>
      </c>
      <c r="C3507" s="2" t="s">
        <v>7615</v>
      </c>
      <c r="D3507" s="21">
        <v>2500</v>
      </c>
      <c r="E3507" s="4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7">
        <f t="shared" si="324"/>
        <v>103.76</v>
      </c>
      <c r="P3507" s="5">
        <f t="shared" si="325"/>
        <v>66</v>
      </c>
      <c r="Q3507" t="str">
        <f t="shared" si="326"/>
        <v>theater</v>
      </c>
      <c r="R3507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48" x14ac:dyDescent="0.2">
      <c r="A3508">
        <v>3506</v>
      </c>
      <c r="B3508" s="2" t="s">
        <v>3505</v>
      </c>
      <c r="C3508" s="2" t="s">
        <v>7616</v>
      </c>
      <c r="D3508" s="21">
        <v>3000</v>
      </c>
      <c r="E3508" s="4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7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32" x14ac:dyDescent="0.2">
      <c r="A3509">
        <v>3507</v>
      </c>
      <c r="B3509" s="2" t="s">
        <v>3506</v>
      </c>
      <c r="C3509" s="2" t="s">
        <v>7617</v>
      </c>
      <c r="D3509" s="21">
        <v>10000</v>
      </c>
      <c r="E3509" s="4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7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48" x14ac:dyDescent="0.2">
      <c r="A3510">
        <v>3508</v>
      </c>
      <c r="B3510" s="2" t="s">
        <v>3507</v>
      </c>
      <c r="C3510" s="2" t="s">
        <v>7618</v>
      </c>
      <c r="D3510" s="21">
        <v>100</v>
      </c>
      <c r="E3510" s="4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7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48" x14ac:dyDescent="0.2">
      <c r="A3511">
        <v>3509</v>
      </c>
      <c r="B3511" s="2" t="s">
        <v>3508</v>
      </c>
      <c r="C3511" s="2" t="s">
        <v>7619</v>
      </c>
      <c r="D3511" s="21">
        <v>3000</v>
      </c>
      <c r="E3511" s="4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7">
        <f t="shared" si="324"/>
        <v>106.33333333333333</v>
      </c>
      <c r="P3511" s="5">
        <f t="shared" si="325"/>
        <v>96</v>
      </c>
      <c r="Q3511" t="str">
        <f t="shared" si="326"/>
        <v>theater</v>
      </c>
      <c r="R3511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48" x14ac:dyDescent="0.2">
      <c r="A3512">
        <v>3510</v>
      </c>
      <c r="B3512" s="2" t="s">
        <v>3509</v>
      </c>
      <c r="C3512" s="2" t="s">
        <v>7620</v>
      </c>
      <c r="D3512" s="21">
        <v>900</v>
      </c>
      <c r="E3512" s="4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7">
        <f t="shared" si="324"/>
        <v>100.55555555555556</v>
      </c>
      <c r="P3512" s="5">
        <f t="shared" si="325"/>
        <v>60</v>
      </c>
      <c r="Q3512" t="str">
        <f t="shared" si="326"/>
        <v>theater</v>
      </c>
      <c r="R3512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48" x14ac:dyDescent="0.2">
      <c r="A3513">
        <v>3511</v>
      </c>
      <c r="B3513" s="2" t="s">
        <v>3510</v>
      </c>
      <c r="C3513" s="2" t="s">
        <v>7621</v>
      </c>
      <c r="D3513" s="21">
        <v>1500</v>
      </c>
      <c r="E3513" s="4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7">
        <f t="shared" si="324"/>
        <v>101.2</v>
      </c>
      <c r="P3513" s="5">
        <f t="shared" si="325"/>
        <v>79</v>
      </c>
      <c r="Q3513" t="str">
        <f t="shared" si="326"/>
        <v>theater</v>
      </c>
      <c r="R3513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48" x14ac:dyDescent="0.2">
      <c r="A3514">
        <v>3512</v>
      </c>
      <c r="B3514" s="2" t="s">
        <v>3511</v>
      </c>
      <c r="C3514" s="2" t="s">
        <v>7622</v>
      </c>
      <c r="D3514" s="21">
        <v>1000</v>
      </c>
      <c r="E3514" s="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7">
        <f t="shared" si="324"/>
        <v>100</v>
      </c>
      <c r="P3514" s="5">
        <f t="shared" si="325"/>
        <v>58</v>
      </c>
      <c r="Q3514" t="str">
        <f t="shared" si="326"/>
        <v>theater</v>
      </c>
      <c r="R3514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48" x14ac:dyDescent="0.2">
      <c r="A3515">
        <v>3513</v>
      </c>
      <c r="B3515" s="2" t="s">
        <v>3512</v>
      </c>
      <c r="C3515" s="2" t="s">
        <v>7623</v>
      </c>
      <c r="D3515" s="21">
        <v>2800</v>
      </c>
      <c r="E3515" s="4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7">
        <f t="shared" si="324"/>
        <v>118.39285714285714</v>
      </c>
      <c r="P3515" s="5">
        <f t="shared" si="325"/>
        <v>75</v>
      </c>
      <c r="Q3515" t="str">
        <f t="shared" si="326"/>
        <v>theater</v>
      </c>
      <c r="R3515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48" x14ac:dyDescent="0.2">
      <c r="A3516">
        <v>3514</v>
      </c>
      <c r="B3516" s="2" t="s">
        <v>3513</v>
      </c>
      <c r="C3516" s="2" t="s">
        <v>7624</v>
      </c>
      <c r="D3516" s="21">
        <v>500</v>
      </c>
      <c r="E3516" s="4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7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48" x14ac:dyDescent="0.2">
      <c r="A3517">
        <v>3515</v>
      </c>
      <c r="B3517" s="2" t="s">
        <v>3514</v>
      </c>
      <c r="C3517" s="2" t="s">
        <v>7625</v>
      </c>
      <c r="D3517" s="21">
        <v>3000</v>
      </c>
      <c r="E3517" s="4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7">
        <f t="shared" si="324"/>
        <v>102.66666666666666</v>
      </c>
      <c r="P3517" s="5">
        <f t="shared" si="325"/>
        <v>66</v>
      </c>
      <c r="Q3517" t="str">
        <f t="shared" si="326"/>
        <v>theater</v>
      </c>
      <c r="R3517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48" x14ac:dyDescent="0.2">
      <c r="A3518">
        <v>3516</v>
      </c>
      <c r="B3518" s="2" t="s">
        <v>3515</v>
      </c>
      <c r="C3518" s="2" t="s">
        <v>7626</v>
      </c>
      <c r="D3518" s="21">
        <v>2500</v>
      </c>
      <c r="E3518" s="4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7">
        <f t="shared" si="324"/>
        <v>100</v>
      </c>
      <c r="P3518" s="5">
        <f t="shared" si="325"/>
        <v>227</v>
      </c>
      <c r="Q3518" t="str">
        <f t="shared" si="326"/>
        <v>theater</v>
      </c>
      <c r="R3518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48" x14ac:dyDescent="0.2">
      <c r="A3519">
        <v>3517</v>
      </c>
      <c r="B3519" s="2" t="s">
        <v>3516</v>
      </c>
      <c r="C3519" s="2" t="s">
        <v>7627</v>
      </c>
      <c r="D3519" s="21">
        <v>4000</v>
      </c>
      <c r="E3519" s="4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7">
        <f t="shared" si="324"/>
        <v>100</v>
      </c>
      <c r="P3519" s="5">
        <f t="shared" si="325"/>
        <v>307</v>
      </c>
      <c r="Q3519" t="str">
        <f t="shared" si="326"/>
        <v>theater</v>
      </c>
      <c r="R3519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48" x14ac:dyDescent="0.2">
      <c r="A3520">
        <v>3518</v>
      </c>
      <c r="B3520" s="2" t="s">
        <v>3517</v>
      </c>
      <c r="C3520" s="2" t="s">
        <v>7628</v>
      </c>
      <c r="D3520" s="21">
        <v>1500</v>
      </c>
      <c r="E3520" s="4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7">
        <f t="shared" si="324"/>
        <v>110.04599999999999</v>
      </c>
      <c r="P3520" s="5">
        <f t="shared" si="325"/>
        <v>50</v>
      </c>
      <c r="Q3520" t="str">
        <f t="shared" si="326"/>
        <v>theater</v>
      </c>
      <c r="R3520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48" x14ac:dyDescent="0.2">
      <c r="A3521">
        <v>3519</v>
      </c>
      <c r="B3521" s="2" t="s">
        <v>3518</v>
      </c>
      <c r="C3521" s="2" t="s">
        <v>7629</v>
      </c>
      <c r="D3521" s="21">
        <v>2000</v>
      </c>
      <c r="E3521" s="4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7">
        <f t="shared" si="324"/>
        <v>101.35000000000001</v>
      </c>
      <c r="P3521" s="5">
        <f t="shared" si="325"/>
        <v>72</v>
      </c>
      <c r="Q3521" t="str">
        <f t="shared" si="326"/>
        <v>theater</v>
      </c>
      <c r="R3521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32" x14ac:dyDescent="0.2">
      <c r="A3522">
        <v>3520</v>
      </c>
      <c r="B3522" s="2" t="s">
        <v>3519</v>
      </c>
      <c r="C3522" s="2" t="s">
        <v>7630</v>
      </c>
      <c r="D3522" s="21">
        <v>2000</v>
      </c>
      <c r="E3522" s="4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7">
        <f t="shared" si="324"/>
        <v>100.75</v>
      </c>
      <c r="P3522" s="5">
        <f t="shared" si="325"/>
        <v>95</v>
      </c>
      <c r="Q3522" t="str">
        <f t="shared" si="326"/>
        <v>theater</v>
      </c>
      <c r="R3522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48" x14ac:dyDescent="0.2">
      <c r="A3523">
        <v>3521</v>
      </c>
      <c r="B3523" s="2" t="s">
        <v>3520</v>
      </c>
      <c r="C3523" s="2" t="s">
        <v>7631</v>
      </c>
      <c r="D3523" s="21">
        <v>350</v>
      </c>
      <c r="E3523" s="4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7">
        <f t="shared" ref="O3523:O3586" si="330">(E3523/D3523)*100</f>
        <v>169.42857142857144</v>
      </c>
      <c r="P3523" s="5">
        <f t="shared" ref="P3523:P3586" si="331">IF(E3523, QUOTIENT(E3523,L3523),0)</f>
        <v>45</v>
      </c>
      <c r="Q3523" t="str">
        <f t="shared" ref="Q3523:Q3586" si="332">LEFT(N3523,FIND("/",N3523,1)-1)</f>
        <v>theater</v>
      </c>
      <c r="R3523" t="str">
        <f t="shared" ref="R3523:R3586" si="333">RIGHT(N3523,LEN(N3523)-FIND("/",N3523,1))</f>
        <v>plays</v>
      </c>
      <c r="S3523" s="15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2" t="s">
        <v>3521</v>
      </c>
      <c r="C3524" s="2" t="s">
        <v>7632</v>
      </c>
      <c r="D3524" s="21">
        <v>1395</v>
      </c>
      <c r="E3524" s="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7">
        <f t="shared" si="330"/>
        <v>100</v>
      </c>
      <c r="P3524" s="5">
        <f t="shared" si="331"/>
        <v>41</v>
      </c>
      <c r="Q3524" t="str">
        <f t="shared" si="332"/>
        <v>theater</v>
      </c>
      <c r="R3524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48" x14ac:dyDescent="0.2">
      <c r="A3525">
        <v>3523</v>
      </c>
      <c r="B3525" s="2" t="s">
        <v>3522</v>
      </c>
      <c r="C3525" s="2" t="s">
        <v>7633</v>
      </c>
      <c r="D3525" s="21">
        <v>4000</v>
      </c>
      <c r="E3525" s="4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7">
        <f t="shared" si="330"/>
        <v>113.65</v>
      </c>
      <c r="P3525" s="5">
        <f t="shared" si="331"/>
        <v>56</v>
      </c>
      <c r="Q3525" t="str">
        <f t="shared" si="332"/>
        <v>theater</v>
      </c>
      <c r="R3525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48" x14ac:dyDescent="0.2">
      <c r="A3526">
        <v>3524</v>
      </c>
      <c r="B3526" s="2" t="s">
        <v>3523</v>
      </c>
      <c r="C3526" s="2" t="s">
        <v>7634</v>
      </c>
      <c r="D3526" s="21">
        <v>10000</v>
      </c>
      <c r="E3526" s="4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7">
        <f t="shared" si="330"/>
        <v>101.56</v>
      </c>
      <c r="P3526" s="5">
        <f t="shared" si="331"/>
        <v>137</v>
      </c>
      <c r="Q3526" t="str">
        <f t="shared" si="332"/>
        <v>theater</v>
      </c>
      <c r="R3526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48" x14ac:dyDescent="0.2">
      <c r="A3527">
        <v>3525</v>
      </c>
      <c r="B3527" s="2" t="s">
        <v>3524</v>
      </c>
      <c r="C3527" s="2" t="s">
        <v>7635</v>
      </c>
      <c r="D3527" s="21">
        <v>500</v>
      </c>
      <c r="E3527" s="4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7">
        <f t="shared" si="330"/>
        <v>106</v>
      </c>
      <c r="P3527" s="5">
        <f t="shared" si="331"/>
        <v>75</v>
      </c>
      <c r="Q3527" t="str">
        <f t="shared" si="332"/>
        <v>theater</v>
      </c>
      <c r="R3527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48" x14ac:dyDescent="0.2">
      <c r="A3528">
        <v>3526</v>
      </c>
      <c r="B3528" s="2" t="s">
        <v>3525</v>
      </c>
      <c r="C3528" s="2" t="s">
        <v>7636</v>
      </c>
      <c r="D3528" s="21">
        <v>3300</v>
      </c>
      <c r="E3528" s="4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7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48" x14ac:dyDescent="0.2">
      <c r="A3529">
        <v>3527</v>
      </c>
      <c r="B3529" s="2" t="s">
        <v>3526</v>
      </c>
      <c r="C3529" s="2" t="s">
        <v>7637</v>
      </c>
      <c r="D3529" s="21">
        <v>6000</v>
      </c>
      <c r="E3529" s="4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7">
        <f t="shared" si="330"/>
        <v>116.91666666666667</v>
      </c>
      <c r="P3529" s="5">
        <f t="shared" si="331"/>
        <v>81</v>
      </c>
      <c r="Q3529" t="str">
        <f t="shared" si="332"/>
        <v>theater</v>
      </c>
      <c r="R3529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48" x14ac:dyDescent="0.2">
      <c r="A3530">
        <v>3528</v>
      </c>
      <c r="B3530" s="2" t="s">
        <v>3527</v>
      </c>
      <c r="C3530" s="2" t="s">
        <v>7638</v>
      </c>
      <c r="D3530" s="21">
        <v>1650</v>
      </c>
      <c r="E3530" s="4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7">
        <f t="shared" si="330"/>
        <v>101.15151515151514</v>
      </c>
      <c r="P3530" s="5">
        <f t="shared" si="331"/>
        <v>45</v>
      </c>
      <c r="Q3530" t="str">
        <f t="shared" si="332"/>
        <v>theater</v>
      </c>
      <c r="R3530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48" x14ac:dyDescent="0.2">
      <c r="A3531">
        <v>3529</v>
      </c>
      <c r="B3531" s="2" t="s">
        <v>3528</v>
      </c>
      <c r="C3531" s="2" t="s">
        <v>7639</v>
      </c>
      <c r="D3531" s="21">
        <v>500</v>
      </c>
      <c r="E3531" s="4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7">
        <f t="shared" si="330"/>
        <v>132</v>
      </c>
      <c r="P3531" s="5">
        <f t="shared" si="331"/>
        <v>36</v>
      </c>
      <c r="Q3531" t="str">
        <f t="shared" si="332"/>
        <v>theater</v>
      </c>
      <c r="R3531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48" x14ac:dyDescent="0.2">
      <c r="A3532">
        <v>3530</v>
      </c>
      <c r="B3532" s="2" t="s">
        <v>3529</v>
      </c>
      <c r="C3532" s="2" t="s">
        <v>7640</v>
      </c>
      <c r="D3532" s="21">
        <v>2750</v>
      </c>
      <c r="E3532" s="4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7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ht="16" x14ac:dyDescent="0.2">
      <c r="A3533">
        <v>3531</v>
      </c>
      <c r="B3533" s="2" t="s">
        <v>3530</v>
      </c>
      <c r="C3533" s="2" t="s">
        <v>7641</v>
      </c>
      <c r="D3533" s="21">
        <v>1000</v>
      </c>
      <c r="E3533" s="4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7">
        <f t="shared" si="330"/>
        <v>128</v>
      </c>
      <c r="P3533" s="5">
        <f t="shared" si="331"/>
        <v>49</v>
      </c>
      <c r="Q3533" t="str">
        <f t="shared" si="332"/>
        <v>theater</v>
      </c>
      <c r="R3533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48" x14ac:dyDescent="0.2">
      <c r="A3534">
        <v>3532</v>
      </c>
      <c r="B3534" s="2" t="s">
        <v>3531</v>
      </c>
      <c r="C3534" s="2" t="s">
        <v>7642</v>
      </c>
      <c r="D3534" s="21">
        <v>960</v>
      </c>
      <c r="E3534" s="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7">
        <f t="shared" si="330"/>
        <v>118.95833333333334</v>
      </c>
      <c r="P3534" s="5">
        <f t="shared" si="331"/>
        <v>42</v>
      </c>
      <c r="Q3534" t="str">
        <f t="shared" si="332"/>
        <v>theater</v>
      </c>
      <c r="R3534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48" x14ac:dyDescent="0.2">
      <c r="A3535">
        <v>3533</v>
      </c>
      <c r="B3535" s="2" t="s">
        <v>3532</v>
      </c>
      <c r="C3535" s="2" t="s">
        <v>7643</v>
      </c>
      <c r="D3535" s="21">
        <v>500</v>
      </c>
      <c r="E3535" s="4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7">
        <f t="shared" si="330"/>
        <v>126.2</v>
      </c>
      <c r="P3535" s="5">
        <f t="shared" si="331"/>
        <v>78</v>
      </c>
      <c r="Q3535" t="str">
        <f t="shared" si="332"/>
        <v>theater</v>
      </c>
      <c r="R3535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32" x14ac:dyDescent="0.2">
      <c r="A3536">
        <v>3534</v>
      </c>
      <c r="B3536" s="2" t="s">
        <v>3533</v>
      </c>
      <c r="C3536" s="2" t="s">
        <v>7644</v>
      </c>
      <c r="D3536" s="21">
        <v>5000</v>
      </c>
      <c r="E3536" s="4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7">
        <f t="shared" si="330"/>
        <v>156.20000000000002</v>
      </c>
      <c r="P3536" s="5">
        <f t="shared" si="331"/>
        <v>38</v>
      </c>
      <c r="Q3536" t="str">
        <f t="shared" si="332"/>
        <v>theater</v>
      </c>
      <c r="R3536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48" x14ac:dyDescent="0.2">
      <c r="A3537">
        <v>3535</v>
      </c>
      <c r="B3537" s="2" t="s">
        <v>3534</v>
      </c>
      <c r="C3537" s="2" t="s">
        <v>7645</v>
      </c>
      <c r="D3537" s="21">
        <v>2000</v>
      </c>
      <c r="E3537" s="4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7">
        <f t="shared" si="330"/>
        <v>103.15</v>
      </c>
      <c r="P3537" s="5">
        <f t="shared" si="331"/>
        <v>44</v>
      </c>
      <c r="Q3537" t="str">
        <f t="shared" si="332"/>
        <v>theater</v>
      </c>
      <c r="R3537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48" x14ac:dyDescent="0.2">
      <c r="A3538">
        <v>3536</v>
      </c>
      <c r="B3538" s="2" t="s">
        <v>3535</v>
      </c>
      <c r="C3538" s="2" t="s">
        <v>7646</v>
      </c>
      <c r="D3538" s="21">
        <v>150</v>
      </c>
      <c r="E3538" s="4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7">
        <f t="shared" si="330"/>
        <v>153.33333333333334</v>
      </c>
      <c r="P3538" s="5">
        <f t="shared" si="331"/>
        <v>13</v>
      </c>
      <c r="Q3538" t="str">
        <f t="shared" si="332"/>
        <v>theater</v>
      </c>
      <c r="R3538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48" x14ac:dyDescent="0.2">
      <c r="A3539">
        <v>3537</v>
      </c>
      <c r="B3539" s="2" t="s">
        <v>3536</v>
      </c>
      <c r="C3539" s="2" t="s">
        <v>7647</v>
      </c>
      <c r="D3539" s="21">
        <v>675</v>
      </c>
      <c r="E3539" s="4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7">
        <f t="shared" si="330"/>
        <v>180.44444444444446</v>
      </c>
      <c r="P3539" s="5">
        <f t="shared" si="331"/>
        <v>43</v>
      </c>
      <c r="Q3539" t="str">
        <f t="shared" si="332"/>
        <v>theater</v>
      </c>
      <c r="R3539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48" x14ac:dyDescent="0.2">
      <c r="A3540">
        <v>3538</v>
      </c>
      <c r="B3540" s="2" t="s">
        <v>3537</v>
      </c>
      <c r="C3540" s="2" t="s">
        <v>7648</v>
      </c>
      <c r="D3540" s="21">
        <v>2000</v>
      </c>
      <c r="E3540" s="4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7">
        <f t="shared" si="330"/>
        <v>128.44999999999999</v>
      </c>
      <c r="P3540" s="5">
        <f t="shared" si="331"/>
        <v>30</v>
      </c>
      <c r="Q3540" t="str">
        <f t="shared" si="332"/>
        <v>theater</v>
      </c>
      <c r="R3540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48" x14ac:dyDescent="0.2">
      <c r="A3541">
        <v>3539</v>
      </c>
      <c r="B3541" s="2" t="s">
        <v>3538</v>
      </c>
      <c r="C3541" s="2" t="s">
        <v>7649</v>
      </c>
      <c r="D3541" s="21">
        <v>600</v>
      </c>
      <c r="E3541" s="4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7">
        <f t="shared" si="330"/>
        <v>119.66666666666667</v>
      </c>
      <c r="P3541" s="5">
        <f t="shared" si="331"/>
        <v>55</v>
      </c>
      <c r="Q3541" t="str">
        <f t="shared" si="332"/>
        <v>theater</v>
      </c>
      <c r="R3541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48" x14ac:dyDescent="0.2">
      <c r="A3542">
        <v>3540</v>
      </c>
      <c r="B3542" s="2" t="s">
        <v>3539</v>
      </c>
      <c r="C3542" s="2" t="s">
        <v>7650</v>
      </c>
      <c r="D3542" s="21">
        <v>300</v>
      </c>
      <c r="E3542" s="4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7">
        <f t="shared" si="330"/>
        <v>123</v>
      </c>
      <c r="P3542" s="5">
        <f t="shared" si="331"/>
        <v>46</v>
      </c>
      <c r="Q3542" t="str">
        <f t="shared" si="332"/>
        <v>theater</v>
      </c>
      <c r="R3542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48" x14ac:dyDescent="0.2">
      <c r="A3543">
        <v>3541</v>
      </c>
      <c r="B3543" s="2" t="s">
        <v>3540</v>
      </c>
      <c r="C3543" s="2" t="s">
        <v>7651</v>
      </c>
      <c r="D3543" s="21">
        <v>1200</v>
      </c>
      <c r="E3543" s="4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7">
        <f t="shared" si="330"/>
        <v>105</v>
      </c>
      <c r="P3543" s="5">
        <f t="shared" si="331"/>
        <v>39</v>
      </c>
      <c r="Q3543" t="str">
        <f t="shared" si="332"/>
        <v>theater</v>
      </c>
      <c r="R3543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48" x14ac:dyDescent="0.2">
      <c r="A3544">
        <v>3542</v>
      </c>
      <c r="B3544" s="2" t="s">
        <v>3541</v>
      </c>
      <c r="C3544" s="2" t="s">
        <v>7652</v>
      </c>
      <c r="D3544" s="21">
        <v>5500</v>
      </c>
      <c r="E3544" s="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7">
        <f t="shared" si="330"/>
        <v>102.23636363636363</v>
      </c>
      <c r="P3544" s="5">
        <f t="shared" si="331"/>
        <v>66</v>
      </c>
      <c r="Q3544" t="str">
        <f t="shared" si="332"/>
        <v>theater</v>
      </c>
      <c r="R3544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48" x14ac:dyDescent="0.2">
      <c r="A3545">
        <v>3543</v>
      </c>
      <c r="B3545" s="2" t="s">
        <v>3542</v>
      </c>
      <c r="C3545" s="2" t="s">
        <v>7653</v>
      </c>
      <c r="D3545" s="21">
        <v>1500</v>
      </c>
      <c r="E3545" s="4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7">
        <f t="shared" si="330"/>
        <v>104.66666666666666</v>
      </c>
      <c r="P3545" s="5">
        <f t="shared" si="331"/>
        <v>54</v>
      </c>
      <c r="Q3545" t="str">
        <f t="shared" si="332"/>
        <v>theater</v>
      </c>
      <c r="R3545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32" x14ac:dyDescent="0.2">
      <c r="A3546">
        <v>3544</v>
      </c>
      <c r="B3546" s="2" t="s">
        <v>3543</v>
      </c>
      <c r="C3546" s="2" t="s">
        <v>7654</v>
      </c>
      <c r="D3546" s="21">
        <v>2500</v>
      </c>
      <c r="E3546" s="4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7">
        <f t="shared" si="330"/>
        <v>100</v>
      </c>
      <c r="P3546" s="5">
        <f t="shared" si="331"/>
        <v>104</v>
      </c>
      <c r="Q3546" t="str">
        <f t="shared" si="332"/>
        <v>theater</v>
      </c>
      <c r="R3546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48" x14ac:dyDescent="0.2">
      <c r="A3547">
        <v>3545</v>
      </c>
      <c r="B3547" s="2" t="s">
        <v>3544</v>
      </c>
      <c r="C3547" s="2" t="s">
        <v>7655</v>
      </c>
      <c r="D3547" s="21">
        <v>250</v>
      </c>
      <c r="E3547" s="4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7">
        <f t="shared" si="330"/>
        <v>100.4</v>
      </c>
      <c r="P3547" s="5">
        <f t="shared" si="331"/>
        <v>31</v>
      </c>
      <c r="Q3547" t="str">
        <f t="shared" si="332"/>
        <v>theater</v>
      </c>
      <c r="R3547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48" x14ac:dyDescent="0.2">
      <c r="A3548">
        <v>3546</v>
      </c>
      <c r="B3548" s="2" t="s">
        <v>3545</v>
      </c>
      <c r="C3548" s="2" t="s">
        <v>7656</v>
      </c>
      <c r="D3548" s="21">
        <v>1100</v>
      </c>
      <c r="E3548" s="4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7">
        <f t="shared" si="330"/>
        <v>102.27272727272727</v>
      </c>
      <c r="P3548" s="5">
        <f t="shared" si="331"/>
        <v>59</v>
      </c>
      <c r="Q3548" t="str">
        <f t="shared" si="332"/>
        <v>theater</v>
      </c>
      <c r="R3548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48" x14ac:dyDescent="0.2">
      <c r="A3549">
        <v>3547</v>
      </c>
      <c r="B3549" s="2" t="s">
        <v>3546</v>
      </c>
      <c r="C3549" s="2" t="s">
        <v>7657</v>
      </c>
      <c r="D3549" s="21">
        <v>35000</v>
      </c>
      <c r="E3549" s="4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7">
        <f t="shared" si="330"/>
        <v>114.40928571428573</v>
      </c>
      <c r="P3549" s="5">
        <f t="shared" si="331"/>
        <v>119</v>
      </c>
      <c r="Q3549" t="str">
        <f t="shared" si="332"/>
        <v>theater</v>
      </c>
      <c r="R3549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48" x14ac:dyDescent="0.2">
      <c r="A3550">
        <v>3548</v>
      </c>
      <c r="B3550" s="2" t="s">
        <v>3547</v>
      </c>
      <c r="C3550" s="2" t="s">
        <v>7658</v>
      </c>
      <c r="D3550" s="21">
        <v>2100</v>
      </c>
      <c r="E3550" s="4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7">
        <f t="shared" si="330"/>
        <v>101.9047619047619</v>
      </c>
      <c r="P3550" s="5">
        <f t="shared" si="331"/>
        <v>164</v>
      </c>
      <c r="Q3550" t="str">
        <f t="shared" si="332"/>
        <v>theater</v>
      </c>
      <c r="R3550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48" x14ac:dyDescent="0.2">
      <c r="A3551">
        <v>3549</v>
      </c>
      <c r="B3551" s="2" t="s">
        <v>3548</v>
      </c>
      <c r="C3551" s="2" t="s">
        <v>7659</v>
      </c>
      <c r="D3551" s="21">
        <v>1000</v>
      </c>
      <c r="E3551" s="4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7">
        <f t="shared" si="330"/>
        <v>102</v>
      </c>
      <c r="P3551" s="5">
        <f t="shared" si="331"/>
        <v>24</v>
      </c>
      <c r="Q3551" t="str">
        <f t="shared" si="332"/>
        <v>theater</v>
      </c>
      <c r="R3551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48" x14ac:dyDescent="0.2">
      <c r="A3552">
        <v>3550</v>
      </c>
      <c r="B3552" s="2" t="s">
        <v>3549</v>
      </c>
      <c r="C3552" s="2" t="s">
        <v>7660</v>
      </c>
      <c r="D3552" s="21">
        <v>2500</v>
      </c>
      <c r="E3552" s="4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7">
        <f t="shared" si="330"/>
        <v>104.80000000000001</v>
      </c>
      <c r="P3552" s="5">
        <f t="shared" si="331"/>
        <v>40</v>
      </c>
      <c r="Q3552" t="str">
        <f t="shared" si="332"/>
        <v>theater</v>
      </c>
      <c r="R3552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48" x14ac:dyDescent="0.2">
      <c r="A3553">
        <v>3551</v>
      </c>
      <c r="B3553" s="2" t="s">
        <v>3550</v>
      </c>
      <c r="C3553" s="2" t="s">
        <v>7661</v>
      </c>
      <c r="D3553" s="21">
        <v>1500</v>
      </c>
      <c r="E3553" s="4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7">
        <f t="shared" si="330"/>
        <v>101.83333333333333</v>
      </c>
      <c r="P3553" s="5">
        <f t="shared" si="331"/>
        <v>61</v>
      </c>
      <c r="Q3553" t="str">
        <f t="shared" si="332"/>
        <v>theater</v>
      </c>
      <c r="R3553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48" x14ac:dyDescent="0.2">
      <c r="A3554">
        <v>3552</v>
      </c>
      <c r="B3554" s="2" t="s">
        <v>3551</v>
      </c>
      <c r="C3554" s="2" t="s">
        <v>7662</v>
      </c>
      <c r="D3554" s="21">
        <v>773</v>
      </c>
      <c r="E3554" s="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7">
        <f t="shared" si="330"/>
        <v>100</v>
      </c>
      <c r="P3554" s="5">
        <f t="shared" si="331"/>
        <v>38</v>
      </c>
      <c r="Q3554" t="str">
        <f t="shared" si="332"/>
        <v>theater</v>
      </c>
      <c r="R3554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48" x14ac:dyDescent="0.2">
      <c r="A3555">
        <v>3553</v>
      </c>
      <c r="B3555" s="2" t="s">
        <v>3552</v>
      </c>
      <c r="C3555" s="2" t="s">
        <v>7663</v>
      </c>
      <c r="D3555" s="21">
        <v>5500</v>
      </c>
      <c r="E3555" s="4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7">
        <f t="shared" si="330"/>
        <v>106.27272727272728</v>
      </c>
      <c r="P3555" s="5">
        <f t="shared" si="331"/>
        <v>56</v>
      </c>
      <c r="Q3555" t="str">
        <f t="shared" si="332"/>
        <v>theater</v>
      </c>
      <c r="R3555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48" x14ac:dyDescent="0.2">
      <c r="A3556">
        <v>3554</v>
      </c>
      <c r="B3556" s="2" t="s">
        <v>3553</v>
      </c>
      <c r="C3556" s="2" t="s">
        <v>7664</v>
      </c>
      <c r="D3556" s="21">
        <v>5000</v>
      </c>
      <c r="E3556" s="4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7">
        <f t="shared" si="330"/>
        <v>113.42219999999999</v>
      </c>
      <c r="P3556" s="5">
        <f t="shared" si="331"/>
        <v>107</v>
      </c>
      <c r="Q3556" t="str">
        <f t="shared" si="332"/>
        <v>theater</v>
      </c>
      <c r="R3556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48" x14ac:dyDescent="0.2">
      <c r="A3557">
        <v>3555</v>
      </c>
      <c r="B3557" s="2" t="s">
        <v>3554</v>
      </c>
      <c r="C3557" s="2" t="s">
        <v>7665</v>
      </c>
      <c r="D3557" s="21">
        <v>2400</v>
      </c>
      <c r="E3557" s="4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7">
        <f t="shared" si="330"/>
        <v>100</v>
      </c>
      <c r="P3557" s="5">
        <f t="shared" si="331"/>
        <v>171</v>
      </c>
      <c r="Q3557" t="str">
        <f t="shared" si="332"/>
        <v>theater</v>
      </c>
      <c r="R3557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48" x14ac:dyDescent="0.2">
      <c r="A3558">
        <v>3556</v>
      </c>
      <c r="B3558" s="2" t="s">
        <v>3555</v>
      </c>
      <c r="C3558" s="2" t="s">
        <v>7666</v>
      </c>
      <c r="D3558" s="21">
        <v>2200</v>
      </c>
      <c r="E3558" s="4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7">
        <f t="shared" si="330"/>
        <v>100.45454545454547</v>
      </c>
      <c r="P3558" s="5">
        <f t="shared" si="331"/>
        <v>110</v>
      </c>
      <c r="Q3558" t="str">
        <f t="shared" si="332"/>
        <v>theater</v>
      </c>
      <c r="R3558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48" x14ac:dyDescent="0.2">
      <c r="A3559">
        <v>3557</v>
      </c>
      <c r="B3559" s="2" t="s">
        <v>3556</v>
      </c>
      <c r="C3559" s="2" t="s">
        <v>7667</v>
      </c>
      <c r="D3559" s="21">
        <v>100000</v>
      </c>
      <c r="E3559" s="4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7">
        <f t="shared" si="330"/>
        <v>100.03599999999999</v>
      </c>
      <c r="P3559" s="5">
        <f t="shared" si="331"/>
        <v>179</v>
      </c>
      <c r="Q3559" t="str">
        <f t="shared" si="332"/>
        <v>theater</v>
      </c>
      <c r="R3559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48" x14ac:dyDescent="0.2">
      <c r="A3560">
        <v>3558</v>
      </c>
      <c r="B3560" s="2" t="s">
        <v>3557</v>
      </c>
      <c r="C3560" s="2" t="s">
        <v>7668</v>
      </c>
      <c r="D3560" s="21">
        <v>350</v>
      </c>
      <c r="E3560" s="4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7">
        <f t="shared" si="330"/>
        <v>144</v>
      </c>
      <c r="P3560" s="5">
        <f t="shared" si="331"/>
        <v>22</v>
      </c>
      <c r="Q3560" t="str">
        <f t="shared" si="332"/>
        <v>theater</v>
      </c>
      <c r="R3560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48" x14ac:dyDescent="0.2">
      <c r="A3561">
        <v>3559</v>
      </c>
      <c r="B3561" s="2" t="s">
        <v>3558</v>
      </c>
      <c r="C3561" s="2" t="s">
        <v>7669</v>
      </c>
      <c r="D3561" s="21">
        <v>1000</v>
      </c>
      <c r="E3561" s="4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7">
        <f t="shared" si="330"/>
        <v>103.49999999999999</v>
      </c>
      <c r="P3561" s="5">
        <f t="shared" si="331"/>
        <v>43</v>
      </c>
      <c r="Q3561" t="str">
        <f t="shared" si="332"/>
        <v>theater</v>
      </c>
      <c r="R3561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48" x14ac:dyDescent="0.2">
      <c r="A3562">
        <v>3560</v>
      </c>
      <c r="B3562" s="2" t="s">
        <v>3559</v>
      </c>
      <c r="C3562" s="2" t="s">
        <v>7670</v>
      </c>
      <c r="D3562" s="21">
        <v>3200</v>
      </c>
      <c r="E3562" s="4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7">
        <f t="shared" si="330"/>
        <v>108.43750000000001</v>
      </c>
      <c r="P3562" s="5">
        <f t="shared" si="331"/>
        <v>46</v>
      </c>
      <c r="Q3562" t="str">
        <f t="shared" si="332"/>
        <v>theater</v>
      </c>
      <c r="R3562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12" x14ac:dyDescent="0.2">
      <c r="A3563">
        <v>3561</v>
      </c>
      <c r="B3563" s="2" t="s">
        <v>3560</v>
      </c>
      <c r="C3563" s="2" t="s">
        <v>7671</v>
      </c>
      <c r="D3563" s="21">
        <v>2500</v>
      </c>
      <c r="E3563" s="4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7">
        <f t="shared" si="330"/>
        <v>102.4</v>
      </c>
      <c r="P3563" s="5">
        <f t="shared" si="331"/>
        <v>47</v>
      </c>
      <c r="Q3563" t="str">
        <f t="shared" si="332"/>
        <v>theater</v>
      </c>
      <c r="R3563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48" x14ac:dyDescent="0.2">
      <c r="A3564">
        <v>3562</v>
      </c>
      <c r="B3564" s="2" t="s">
        <v>3561</v>
      </c>
      <c r="C3564" s="2" t="s">
        <v>7672</v>
      </c>
      <c r="D3564" s="21">
        <v>315</v>
      </c>
      <c r="E3564" s="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7">
        <f t="shared" si="330"/>
        <v>148.88888888888889</v>
      </c>
      <c r="P3564" s="5">
        <f t="shared" si="331"/>
        <v>15</v>
      </c>
      <c r="Q3564" t="str">
        <f t="shared" si="332"/>
        <v>theater</v>
      </c>
      <c r="R3564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48" x14ac:dyDescent="0.2">
      <c r="A3565">
        <v>3563</v>
      </c>
      <c r="B3565" s="2" t="s">
        <v>3562</v>
      </c>
      <c r="C3565" s="2" t="s">
        <v>7673</v>
      </c>
      <c r="D3565" s="21">
        <v>500</v>
      </c>
      <c r="E3565" s="4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7">
        <f t="shared" si="330"/>
        <v>105.49000000000002</v>
      </c>
      <c r="P3565" s="5">
        <f t="shared" si="331"/>
        <v>21</v>
      </c>
      <c r="Q3565" t="str">
        <f t="shared" si="332"/>
        <v>theater</v>
      </c>
      <c r="R3565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32" x14ac:dyDescent="0.2">
      <c r="A3566">
        <v>3564</v>
      </c>
      <c r="B3566" s="2" t="s">
        <v>3563</v>
      </c>
      <c r="C3566" s="2" t="s">
        <v>7674</v>
      </c>
      <c r="D3566" s="21">
        <v>1000</v>
      </c>
      <c r="E3566" s="4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7">
        <f t="shared" si="330"/>
        <v>100.49999999999999</v>
      </c>
      <c r="P3566" s="5">
        <f t="shared" si="331"/>
        <v>59</v>
      </c>
      <c r="Q3566" t="str">
        <f t="shared" si="332"/>
        <v>theater</v>
      </c>
      <c r="R3566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48" x14ac:dyDescent="0.2">
      <c r="A3567">
        <v>3565</v>
      </c>
      <c r="B3567" s="2" t="s">
        <v>3564</v>
      </c>
      <c r="C3567" s="2" t="s">
        <v>7675</v>
      </c>
      <c r="D3567" s="21">
        <v>900</v>
      </c>
      <c r="E3567" s="4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7">
        <f t="shared" si="330"/>
        <v>130.55555555555557</v>
      </c>
      <c r="P3567" s="5">
        <f t="shared" si="331"/>
        <v>97</v>
      </c>
      <c r="Q3567" t="str">
        <f t="shared" si="332"/>
        <v>theater</v>
      </c>
      <c r="R3567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48" x14ac:dyDescent="0.2">
      <c r="A3568">
        <v>3566</v>
      </c>
      <c r="B3568" s="2" t="s">
        <v>3565</v>
      </c>
      <c r="C3568" s="2" t="s">
        <v>7676</v>
      </c>
      <c r="D3568" s="21">
        <v>2000</v>
      </c>
      <c r="E3568" s="4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7">
        <f t="shared" si="330"/>
        <v>104.75000000000001</v>
      </c>
      <c r="P3568" s="5">
        <f t="shared" si="331"/>
        <v>55</v>
      </c>
      <c r="Q3568" t="str">
        <f t="shared" si="332"/>
        <v>theater</v>
      </c>
      <c r="R3568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48" x14ac:dyDescent="0.2">
      <c r="A3569">
        <v>3567</v>
      </c>
      <c r="B3569" s="2" t="s">
        <v>3566</v>
      </c>
      <c r="C3569" s="2" t="s">
        <v>7677</v>
      </c>
      <c r="D3569" s="21">
        <v>1000</v>
      </c>
      <c r="E3569" s="4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7">
        <f t="shared" si="330"/>
        <v>108.80000000000001</v>
      </c>
      <c r="P3569" s="5">
        <f t="shared" si="331"/>
        <v>26</v>
      </c>
      <c r="Q3569" t="str">
        <f t="shared" si="332"/>
        <v>theater</v>
      </c>
      <c r="R3569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48" x14ac:dyDescent="0.2">
      <c r="A3570">
        <v>3568</v>
      </c>
      <c r="B3570" s="2" t="s">
        <v>3567</v>
      </c>
      <c r="C3570" s="2" t="s">
        <v>7678</v>
      </c>
      <c r="D3570" s="21">
        <v>1000</v>
      </c>
      <c r="E3570" s="4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7">
        <f t="shared" si="330"/>
        <v>111.00000000000001</v>
      </c>
      <c r="P3570" s="5">
        <f t="shared" si="331"/>
        <v>58</v>
      </c>
      <c r="Q3570" t="str">
        <f t="shared" si="332"/>
        <v>theater</v>
      </c>
      <c r="R3570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48" x14ac:dyDescent="0.2">
      <c r="A3571">
        <v>3569</v>
      </c>
      <c r="B3571" s="2" t="s">
        <v>3568</v>
      </c>
      <c r="C3571" s="2" t="s">
        <v>7679</v>
      </c>
      <c r="D3571" s="21">
        <v>5000</v>
      </c>
      <c r="E3571" s="4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7">
        <f t="shared" si="330"/>
        <v>100.47999999999999</v>
      </c>
      <c r="P3571" s="5">
        <f t="shared" si="331"/>
        <v>122</v>
      </c>
      <c r="Q3571" t="str">
        <f t="shared" si="332"/>
        <v>theater</v>
      </c>
      <c r="R3571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48" x14ac:dyDescent="0.2">
      <c r="A3572">
        <v>3570</v>
      </c>
      <c r="B3572" s="2" t="s">
        <v>3569</v>
      </c>
      <c r="C3572" s="2" t="s">
        <v>7680</v>
      </c>
      <c r="D3572" s="21">
        <v>2000</v>
      </c>
      <c r="E3572" s="4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7">
        <f t="shared" si="330"/>
        <v>114.35</v>
      </c>
      <c r="P3572" s="5">
        <f t="shared" si="331"/>
        <v>87</v>
      </c>
      <c r="Q3572" t="str">
        <f t="shared" si="332"/>
        <v>theater</v>
      </c>
      <c r="R3572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48" x14ac:dyDescent="0.2">
      <c r="A3573">
        <v>3571</v>
      </c>
      <c r="B3573" s="2" t="s">
        <v>3570</v>
      </c>
      <c r="C3573" s="2" t="s">
        <v>7681</v>
      </c>
      <c r="D3573" s="21">
        <v>1500</v>
      </c>
      <c r="E3573" s="4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7">
        <f t="shared" si="330"/>
        <v>122.06666666666666</v>
      </c>
      <c r="P3573" s="5">
        <f t="shared" si="331"/>
        <v>73</v>
      </c>
      <c r="Q3573" t="str">
        <f t="shared" si="332"/>
        <v>theater</v>
      </c>
      <c r="R3573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32" x14ac:dyDescent="0.2">
      <c r="A3574">
        <v>3572</v>
      </c>
      <c r="B3574" s="2" t="s">
        <v>3571</v>
      </c>
      <c r="C3574" s="2" t="s">
        <v>7682</v>
      </c>
      <c r="D3574" s="21">
        <v>500</v>
      </c>
      <c r="E3574" s="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7">
        <f t="shared" si="330"/>
        <v>100</v>
      </c>
      <c r="P3574" s="5">
        <f t="shared" si="331"/>
        <v>55</v>
      </c>
      <c r="Q3574" t="str">
        <f t="shared" si="332"/>
        <v>theater</v>
      </c>
      <c r="R3574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32" x14ac:dyDescent="0.2">
      <c r="A3575">
        <v>3573</v>
      </c>
      <c r="B3575" s="2" t="s">
        <v>3572</v>
      </c>
      <c r="C3575" s="2" t="s">
        <v>7683</v>
      </c>
      <c r="D3575" s="21">
        <v>3000</v>
      </c>
      <c r="E3575" s="4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7">
        <f t="shared" si="330"/>
        <v>102.8</v>
      </c>
      <c r="P3575" s="5">
        <f t="shared" si="331"/>
        <v>39</v>
      </c>
      <c r="Q3575" t="str">
        <f t="shared" si="332"/>
        <v>theater</v>
      </c>
      <c r="R3575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48" x14ac:dyDescent="0.2">
      <c r="A3576">
        <v>3574</v>
      </c>
      <c r="B3576" s="2" t="s">
        <v>3573</v>
      </c>
      <c r="C3576" s="2" t="s">
        <v>7684</v>
      </c>
      <c r="D3576" s="21">
        <v>5800</v>
      </c>
      <c r="E3576" s="4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7">
        <f t="shared" si="330"/>
        <v>106.12068965517241</v>
      </c>
      <c r="P3576" s="5">
        <f t="shared" si="331"/>
        <v>136</v>
      </c>
      <c r="Q3576" t="str">
        <f t="shared" si="332"/>
        <v>theater</v>
      </c>
      <c r="R3576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48" x14ac:dyDescent="0.2">
      <c r="A3577">
        <v>3575</v>
      </c>
      <c r="B3577" s="2" t="s">
        <v>3574</v>
      </c>
      <c r="C3577" s="2" t="s">
        <v>7685</v>
      </c>
      <c r="D3577" s="21">
        <v>10000</v>
      </c>
      <c r="E3577" s="4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7">
        <f t="shared" si="330"/>
        <v>101.33000000000001</v>
      </c>
      <c r="P3577" s="5">
        <f t="shared" si="331"/>
        <v>99</v>
      </c>
      <c r="Q3577" t="str">
        <f t="shared" si="332"/>
        <v>theater</v>
      </c>
      <c r="R3577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48" x14ac:dyDescent="0.2">
      <c r="A3578">
        <v>3576</v>
      </c>
      <c r="B3578" s="2" t="s">
        <v>3575</v>
      </c>
      <c r="C3578" s="2" t="s">
        <v>7686</v>
      </c>
      <c r="D3578" s="21">
        <v>100</v>
      </c>
      <c r="E3578" s="4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7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48" x14ac:dyDescent="0.2">
      <c r="A3579">
        <v>3577</v>
      </c>
      <c r="B3579" s="2" t="s">
        <v>3576</v>
      </c>
      <c r="C3579" s="2" t="s">
        <v>7687</v>
      </c>
      <c r="D3579" s="21">
        <v>600</v>
      </c>
      <c r="E3579" s="4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7">
        <f t="shared" si="330"/>
        <v>130</v>
      </c>
      <c r="P3579" s="5">
        <f t="shared" si="331"/>
        <v>28</v>
      </c>
      <c r="Q3579" t="str">
        <f t="shared" si="332"/>
        <v>theater</v>
      </c>
      <c r="R3579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48" x14ac:dyDescent="0.2">
      <c r="A3580">
        <v>3578</v>
      </c>
      <c r="B3580" s="2" t="s">
        <v>3577</v>
      </c>
      <c r="C3580" s="2" t="s">
        <v>7688</v>
      </c>
      <c r="D3580" s="21">
        <v>1500</v>
      </c>
      <c r="E3580" s="4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7">
        <f t="shared" si="330"/>
        <v>100.01333333333334</v>
      </c>
      <c r="P3580" s="5">
        <f t="shared" si="331"/>
        <v>40</v>
      </c>
      <c r="Q3580" t="str">
        <f t="shared" si="332"/>
        <v>theater</v>
      </c>
      <c r="R3580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48" x14ac:dyDescent="0.2">
      <c r="A3581">
        <v>3579</v>
      </c>
      <c r="B3581" s="2" t="s">
        <v>3578</v>
      </c>
      <c r="C3581" s="2" t="s">
        <v>7689</v>
      </c>
      <c r="D3581" s="21">
        <v>500</v>
      </c>
      <c r="E3581" s="4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7">
        <f t="shared" si="330"/>
        <v>100</v>
      </c>
      <c r="P3581" s="5">
        <f t="shared" si="331"/>
        <v>35</v>
      </c>
      <c r="Q3581" t="str">
        <f t="shared" si="332"/>
        <v>theater</v>
      </c>
      <c r="R3581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48" x14ac:dyDescent="0.2">
      <c r="A3582">
        <v>3580</v>
      </c>
      <c r="B3582" s="2" t="s">
        <v>3579</v>
      </c>
      <c r="C3582" s="2" t="s">
        <v>7690</v>
      </c>
      <c r="D3582" s="21">
        <v>900</v>
      </c>
      <c r="E3582" s="4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7">
        <f t="shared" si="330"/>
        <v>113.88888888888889</v>
      </c>
      <c r="P3582" s="5">
        <f t="shared" si="331"/>
        <v>37</v>
      </c>
      <c r="Q3582" t="str">
        <f t="shared" si="332"/>
        <v>theater</v>
      </c>
      <c r="R3582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48" x14ac:dyDescent="0.2">
      <c r="A3583">
        <v>3581</v>
      </c>
      <c r="B3583" s="2" t="s">
        <v>3580</v>
      </c>
      <c r="C3583" s="2" t="s">
        <v>7691</v>
      </c>
      <c r="D3583" s="21">
        <v>1500</v>
      </c>
      <c r="E3583" s="4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7">
        <f t="shared" si="330"/>
        <v>100</v>
      </c>
      <c r="P3583" s="5">
        <f t="shared" si="331"/>
        <v>33</v>
      </c>
      <c r="Q3583" t="str">
        <f t="shared" si="332"/>
        <v>theater</v>
      </c>
      <c r="R3583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48" x14ac:dyDescent="0.2">
      <c r="A3584">
        <v>3582</v>
      </c>
      <c r="B3584" s="2" t="s">
        <v>3581</v>
      </c>
      <c r="C3584" s="2" t="s">
        <v>7692</v>
      </c>
      <c r="D3584" s="21">
        <v>1000</v>
      </c>
      <c r="E3584" s="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7">
        <f t="shared" si="330"/>
        <v>287</v>
      </c>
      <c r="P3584" s="5">
        <f t="shared" si="331"/>
        <v>58</v>
      </c>
      <c r="Q3584" t="str">
        <f t="shared" si="332"/>
        <v>theater</v>
      </c>
      <c r="R3584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48" x14ac:dyDescent="0.2">
      <c r="A3585">
        <v>3583</v>
      </c>
      <c r="B3585" s="2" t="s">
        <v>3582</v>
      </c>
      <c r="C3585" s="2" t="s">
        <v>7693</v>
      </c>
      <c r="D3585" s="21">
        <v>3000</v>
      </c>
      <c r="E3585" s="4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7">
        <f t="shared" si="330"/>
        <v>108.5</v>
      </c>
      <c r="P3585" s="5">
        <f t="shared" si="331"/>
        <v>135</v>
      </c>
      <c r="Q3585" t="str">
        <f t="shared" si="332"/>
        <v>theater</v>
      </c>
      <c r="R3585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96" x14ac:dyDescent="0.2">
      <c r="A3586">
        <v>3584</v>
      </c>
      <c r="B3586" s="2" t="s">
        <v>3583</v>
      </c>
      <c r="C3586" s="2" t="s">
        <v>7694</v>
      </c>
      <c r="D3586" s="21">
        <v>3000</v>
      </c>
      <c r="E3586" s="4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7">
        <f t="shared" si="330"/>
        <v>115.5</v>
      </c>
      <c r="P3586" s="5">
        <f t="shared" si="331"/>
        <v>30</v>
      </c>
      <c r="Q3586" t="str">
        <f t="shared" si="332"/>
        <v>theater</v>
      </c>
      <c r="R3586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48" x14ac:dyDescent="0.2">
      <c r="A3587">
        <v>3585</v>
      </c>
      <c r="B3587" s="2" t="s">
        <v>3584</v>
      </c>
      <c r="C3587" s="2" t="s">
        <v>7695</v>
      </c>
      <c r="D3587" s="21">
        <v>3400</v>
      </c>
      <c r="E3587" s="4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7">
        <f t="shared" ref="O3587:O3650" si="336">(E3587/D3587)*100</f>
        <v>119.11764705882352</v>
      </c>
      <c r="P3587" s="5">
        <f t="shared" ref="P3587:P3650" si="337">IF(E3587, QUOTIENT(E3587,L3587),0)</f>
        <v>176</v>
      </c>
      <c r="Q3587" t="str">
        <f t="shared" ref="Q3587:Q3650" si="338">LEFT(N3587,FIND("/",N3587,1)-1)</f>
        <v>theater</v>
      </c>
      <c r="R3587" t="str">
        <f t="shared" ref="R3587:R3650" si="339">RIGHT(N3587,LEN(N3587)-FIND("/",N3587,1))</f>
        <v>plays</v>
      </c>
      <c r="S3587" s="15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2" t="s">
        <v>3585</v>
      </c>
      <c r="C3588" s="2" t="s">
        <v>7696</v>
      </c>
      <c r="D3588" s="21">
        <v>7500</v>
      </c>
      <c r="E3588" s="4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7">
        <f t="shared" si="336"/>
        <v>109.42666666666668</v>
      </c>
      <c r="P3588" s="5">
        <f t="shared" si="337"/>
        <v>151</v>
      </c>
      <c r="Q3588" t="str">
        <f t="shared" si="338"/>
        <v>theater</v>
      </c>
      <c r="R3588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48" x14ac:dyDescent="0.2">
      <c r="A3589">
        <v>3587</v>
      </c>
      <c r="B3589" s="2" t="s">
        <v>3586</v>
      </c>
      <c r="C3589" s="2" t="s">
        <v>7697</v>
      </c>
      <c r="D3589" s="21">
        <v>500</v>
      </c>
      <c r="E3589" s="4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7">
        <f t="shared" si="336"/>
        <v>126.6</v>
      </c>
      <c r="P3589" s="5">
        <f t="shared" si="337"/>
        <v>22</v>
      </c>
      <c r="Q3589" t="str">
        <f t="shared" si="338"/>
        <v>theater</v>
      </c>
      <c r="R3589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48" x14ac:dyDescent="0.2">
      <c r="A3590">
        <v>3588</v>
      </c>
      <c r="B3590" s="2" t="s">
        <v>3587</v>
      </c>
      <c r="C3590" s="2" t="s">
        <v>7698</v>
      </c>
      <c r="D3590" s="21">
        <v>200</v>
      </c>
      <c r="E3590" s="4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7">
        <f t="shared" si="336"/>
        <v>100.49999999999999</v>
      </c>
      <c r="P3590" s="5">
        <f t="shared" si="337"/>
        <v>18</v>
      </c>
      <c r="Q3590" t="str">
        <f t="shared" si="338"/>
        <v>theater</v>
      </c>
      <c r="R3590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48" x14ac:dyDescent="0.2">
      <c r="A3591">
        <v>3589</v>
      </c>
      <c r="B3591" s="2" t="s">
        <v>3588</v>
      </c>
      <c r="C3591" s="2" t="s">
        <v>7699</v>
      </c>
      <c r="D3591" s="21">
        <v>4000</v>
      </c>
      <c r="E3591" s="4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7">
        <f t="shared" si="336"/>
        <v>127.49999999999999</v>
      </c>
      <c r="P3591" s="5">
        <f t="shared" si="337"/>
        <v>82</v>
      </c>
      <c r="Q3591" t="str">
        <f t="shared" si="338"/>
        <v>theater</v>
      </c>
      <c r="R3591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48" x14ac:dyDescent="0.2">
      <c r="A3592">
        <v>3590</v>
      </c>
      <c r="B3592" s="2" t="s">
        <v>3589</v>
      </c>
      <c r="C3592" s="2" t="s">
        <v>7700</v>
      </c>
      <c r="D3592" s="21">
        <v>5000</v>
      </c>
      <c r="E3592" s="4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7">
        <f t="shared" si="336"/>
        <v>100.05999999999999</v>
      </c>
      <c r="P3592" s="5">
        <f t="shared" si="337"/>
        <v>68</v>
      </c>
      <c r="Q3592" t="str">
        <f t="shared" si="338"/>
        <v>theater</v>
      </c>
      <c r="R3592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48" x14ac:dyDescent="0.2">
      <c r="A3593">
        <v>3591</v>
      </c>
      <c r="B3593" s="2" t="s">
        <v>3590</v>
      </c>
      <c r="C3593" s="2" t="s">
        <v>7701</v>
      </c>
      <c r="D3593" s="21">
        <v>700</v>
      </c>
      <c r="E3593" s="4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7">
        <f t="shared" si="336"/>
        <v>175</v>
      </c>
      <c r="P3593" s="5">
        <f t="shared" si="337"/>
        <v>68</v>
      </c>
      <c r="Q3593" t="str">
        <f t="shared" si="338"/>
        <v>theater</v>
      </c>
      <c r="R3593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48" x14ac:dyDescent="0.2">
      <c r="A3594">
        <v>3592</v>
      </c>
      <c r="B3594" s="2" t="s">
        <v>3591</v>
      </c>
      <c r="C3594" s="2" t="s">
        <v>7702</v>
      </c>
      <c r="D3594" s="21">
        <v>2000</v>
      </c>
      <c r="E3594" s="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7">
        <f t="shared" si="336"/>
        <v>127.25</v>
      </c>
      <c r="P3594" s="5">
        <f t="shared" si="337"/>
        <v>72</v>
      </c>
      <c r="Q3594" t="str">
        <f t="shared" si="338"/>
        <v>theater</v>
      </c>
      <c r="R3594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48" x14ac:dyDescent="0.2">
      <c r="A3595">
        <v>3593</v>
      </c>
      <c r="B3595" s="2" t="s">
        <v>3592</v>
      </c>
      <c r="C3595" s="2" t="s">
        <v>7703</v>
      </c>
      <c r="D3595" s="21">
        <v>3000</v>
      </c>
      <c r="E3595" s="4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7">
        <f t="shared" si="336"/>
        <v>110.63333333333334</v>
      </c>
      <c r="P3595" s="5">
        <f t="shared" si="337"/>
        <v>77</v>
      </c>
      <c r="Q3595" t="str">
        <f t="shared" si="338"/>
        <v>theater</v>
      </c>
      <c r="R3595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48" x14ac:dyDescent="0.2">
      <c r="A3596">
        <v>3594</v>
      </c>
      <c r="B3596" s="2" t="s">
        <v>3593</v>
      </c>
      <c r="C3596" s="2" t="s">
        <v>7704</v>
      </c>
      <c r="D3596" s="21">
        <v>1600</v>
      </c>
      <c r="E3596" s="4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7">
        <f t="shared" si="336"/>
        <v>125.93749999999999</v>
      </c>
      <c r="P3596" s="5">
        <f t="shared" si="337"/>
        <v>55</v>
      </c>
      <c r="Q3596" t="str">
        <f t="shared" si="338"/>
        <v>theater</v>
      </c>
      <c r="R3596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32" x14ac:dyDescent="0.2">
      <c r="A3597">
        <v>3595</v>
      </c>
      <c r="B3597" s="2" t="s">
        <v>3594</v>
      </c>
      <c r="C3597" s="2" t="s">
        <v>7705</v>
      </c>
      <c r="D3597" s="21">
        <v>2600</v>
      </c>
      <c r="E3597" s="4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7">
        <f t="shared" si="336"/>
        <v>118.5</v>
      </c>
      <c r="P3597" s="5">
        <f t="shared" si="337"/>
        <v>49</v>
      </c>
      <c r="Q3597" t="str">
        <f t="shared" si="338"/>
        <v>theater</v>
      </c>
      <c r="R3597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48" x14ac:dyDescent="0.2">
      <c r="A3598">
        <v>3596</v>
      </c>
      <c r="B3598" s="2" t="s">
        <v>3595</v>
      </c>
      <c r="C3598" s="2" t="s">
        <v>7706</v>
      </c>
      <c r="D3598" s="21">
        <v>1100</v>
      </c>
      <c r="E3598" s="4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7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32" x14ac:dyDescent="0.2">
      <c r="A3599">
        <v>3597</v>
      </c>
      <c r="B3599" s="2" t="s">
        <v>3596</v>
      </c>
      <c r="C3599" s="2" t="s">
        <v>7707</v>
      </c>
      <c r="D3599" s="21">
        <v>2500</v>
      </c>
      <c r="E3599" s="4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7">
        <f t="shared" si="336"/>
        <v>102.60000000000001</v>
      </c>
      <c r="P3599" s="5">
        <f t="shared" si="337"/>
        <v>77</v>
      </c>
      <c r="Q3599" t="str">
        <f t="shared" si="338"/>
        <v>theater</v>
      </c>
      <c r="R3599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48" x14ac:dyDescent="0.2">
      <c r="A3600">
        <v>3598</v>
      </c>
      <c r="B3600" s="2" t="s">
        <v>3597</v>
      </c>
      <c r="C3600" s="2" t="s">
        <v>7708</v>
      </c>
      <c r="D3600" s="21">
        <v>1000</v>
      </c>
      <c r="E3600" s="4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7">
        <f t="shared" si="336"/>
        <v>110.1</v>
      </c>
      <c r="P3600" s="5">
        <f t="shared" si="337"/>
        <v>40</v>
      </c>
      <c r="Q3600" t="str">
        <f t="shared" si="338"/>
        <v>theater</v>
      </c>
      <c r="R3600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48" x14ac:dyDescent="0.2">
      <c r="A3601">
        <v>3599</v>
      </c>
      <c r="B3601" s="2" t="s">
        <v>3598</v>
      </c>
      <c r="C3601" s="2" t="s">
        <v>7709</v>
      </c>
      <c r="D3601" s="21">
        <v>500</v>
      </c>
      <c r="E3601" s="4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7">
        <f t="shared" si="336"/>
        <v>202</v>
      </c>
      <c r="P3601" s="5">
        <f t="shared" si="337"/>
        <v>59</v>
      </c>
      <c r="Q3601" t="str">
        <f t="shared" si="338"/>
        <v>theater</v>
      </c>
      <c r="R3601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32" x14ac:dyDescent="0.2">
      <c r="A3602">
        <v>3600</v>
      </c>
      <c r="B3602" s="2" t="s">
        <v>3599</v>
      </c>
      <c r="C3602" s="2" t="s">
        <v>7710</v>
      </c>
      <c r="D3602" s="21">
        <v>10</v>
      </c>
      <c r="E3602" s="4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7">
        <f t="shared" si="336"/>
        <v>130</v>
      </c>
      <c r="P3602" s="5">
        <f t="shared" si="337"/>
        <v>3</v>
      </c>
      <c r="Q3602" t="str">
        <f t="shared" si="338"/>
        <v>theater</v>
      </c>
      <c r="R3602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48" x14ac:dyDescent="0.2">
      <c r="A3603">
        <v>3601</v>
      </c>
      <c r="B3603" s="2" t="s">
        <v>3600</v>
      </c>
      <c r="C3603" s="2" t="s">
        <v>7711</v>
      </c>
      <c r="D3603" s="21">
        <v>2000</v>
      </c>
      <c r="E3603" s="4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7">
        <f t="shared" si="336"/>
        <v>104.35000000000001</v>
      </c>
      <c r="P3603" s="5">
        <f t="shared" si="337"/>
        <v>39</v>
      </c>
      <c r="Q3603" t="str">
        <f t="shared" si="338"/>
        <v>theater</v>
      </c>
      <c r="R3603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48" x14ac:dyDescent="0.2">
      <c r="A3604">
        <v>3602</v>
      </c>
      <c r="B3604" s="2" t="s">
        <v>3601</v>
      </c>
      <c r="C3604" s="2" t="s">
        <v>7712</v>
      </c>
      <c r="D3604" s="21">
        <v>4000</v>
      </c>
      <c r="E3604" s="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7">
        <f t="shared" si="336"/>
        <v>100.05</v>
      </c>
      <c r="P3604" s="5">
        <f t="shared" si="337"/>
        <v>81</v>
      </c>
      <c r="Q3604" t="str">
        <f t="shared" si="338"/>
        <v>theater</v>
      </c>
      <c r="R3604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48" x14ac:dyDescent="0.2">
      <c r="A3605">
        <v>3603</v>
      </c>
      <c r="B3605" s="2" t="s">
        <v>3602</v>
      </c>
      <c r="C3605" s="2" t="s">
        <v>7713</v>
      </c>
      <c r="D3605" s="21">
        <v>1500</v>
      </c>
      <c r="E3605" s="4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7">
        <f t="shared" si="336"/>
        <v>170.66666666666669</v>
      </c>
      <c r="P3605" s="5">
        <f t="shared" si="337"/>
        <v>44</v>
      </c>
      <c r="Q3605" t="str">
        <f t="shared" si="338"/>
        <v>theater</v>
      </c>
      <c r="R3605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48" x14ac:dyDescent="0.2">
      <c r="A3606">
        <v>3604</v>
      </c>
      <c r="B3606" s="2" t="s">
        <v>3603</v>
      </c>
      <c r="C3606" s="2" t="s">
        <v>7714</v>
      </c>
      <c r="D3606" s="21">
        <v>3000</v>
      </c>
      <c r="E3606" s="4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7">
        <f t="shared" si="336"/>
        <v>112.83333333333334</v>
      </c>
      <c r="P3606" s="5">
        <f t="shared" si="337"/>
        <v>49</v>
      </c>
      <c r="Q3606" t="str">
        <f t="shared" si="338"/>
        <v>theater</v>
      </c>
      <c r="R3606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48" x14ac:dyDescent="0.2">
      <c r="A3607">
        <v>3605</v>
      </c>
      <c r="B3607" s="2" t="s">
        <v>3604</v>
      </c>
      <c r="C3607" s="2" t="s">
        <v>7715</v>
      </c>
      <c r="D3607" s="21">
        <v>250</v>
      </c>
      <c r="E3607" s="4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7">
        <f t="shared" si="336"/>
        <v>184</v>
      </c>
      <c r="P3607" s="5">
        <f t="shared" si="337"/>
        <v>30</v>
      </c>
      <c r="Q3607" t="str">
        <f t="shared" si="338"/>
        <v>theater</v>
      </c>
      <c r="R3607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48" x14ac:dyDescent="0.2">
      <c r="A3608">
        <v>3606</v>
      </c>
      <c r="B3608" s="2" t="s">
        <v>3605</v>
      </c>
      <c r="C3608" s="2" t="s">
        <v>7716</v>
      </c>
      <c r="D3608" s="21">
        <v>3000</v>
      </c>
      <c r="E3608" s="4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7">
        <f t="shared" si="336"/>
        <v>130.26666666666665</v>
      </c>
      <c r="P3608" s="5">
        <f t="shared" si="337"/>
        <v>61</v>
      </c>
      <c r="Q3608" t="str">
        <f t="shared" si="338"/>
        <v>theater</v>
      </c>
      <c r="R3608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32" x14ac:dyDescent="0.2">
      <c r="A3609">
        <v>3607</v>
      </c>
      <c r="B3609" s="2" t="s">
        <v>3606</v>
      </c>
      <c r="C3609" s="2" t="s">
        <v>7717</v>
      </c>
      <c r="D3609" s="21">
        <v>550</v>
      </c>
      <c r="E3609" s="4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7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48" x14ac:dyDescent="0.2">
      <c r="A3610">
        <v>3608</v>
      </c>
      <c r="B3610" s="2" t="s">
        <v>3607</v>
      </c>
      <c r="C3610" s="2" t="s">
        <v>7718</v>
      </c>
      <c r="D3610" s="21">
        <v>800</v>
      </c>
      <c r="E3610" s="4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7">
        <f t="shared" si="336"/>
        <v>100</v>
      </c>
      <c r="P3610" s="5">
        <f t="shared" si="337"/>
        <v>29</v>
      </c>
      <c r="Q3610" t="str">
        <f t="shared" si="338"/>
        <v>theater</v>
      </c>
      <c r="R3610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48" x14ac:dyDescent="0.2">
      <c r="A3611">
        <v>3609</v>
      </c>
      <c r="B3611" s="2" t="s">
        <v>3608</v>
      </c>
      <c r="C3611" s="2" t="s">
        <v>7719</v>
      </c>
      <c r="D3611" s="21">
        <v>1960</v>
      </c>
      <c r="E3611" s="4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7">
        <f t="shared" si="336"/>
        <v>153.31632653061226</v>
      </c>
      <c r="P3611" s="5">
        <f t="shared" si="337"/>
        <v>143</v>
      </c>
      <c r="Q3611" t="str">
        <f t="shared" si="338"/>
        <v>theater</v>
      </c>
      <c r="R3611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48" x14ac:dyDescent="0.2">
      <c r="A3612">
        <v>3610</v>
      </c>
      <c r="B3612" s="2" t="s">
        <v>3609</v>
      </c>
      <c r="C3612" s="2" t="s">
        <v>7720</v>
      </c>
      <c r="D3612" s="21">
        <v>1000</v>
      </c>
      <c r="E3612" s="4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7">
        <f t="shared" si="336"/>
        <v>162.30000000000001</v>
      </c>
      <c r="P3612" s="5">
        <f t="shared" si="337"/>
        <v>52</v>
      </c>
      <c r="Q3612" t="str">
        <f t="shared" si="338"/>
        <v>theater</v>
      </c>
      <c r="R3612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48" x14ac:dyDescent="0.2">
      <c r="A3613">
        <v>3611</v>
      </c>
      <c r="B3613" s="2" t="s">
        <v>3610</v>
      </c>
      <c r="C3613" s="2" t="s">
        <v>7721</v>
      </c>
      <c r="D3613" s="21">
        <v>2500</v>
      </c>
      <c r="E3613" s="4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7">
        <f t="shared" si="336"/>
        <v>136</v>
      </c>
      <c r="P3613" s="5">
        <f t="shared" si="337"/>
        <v>66</v>
      </c>
      <c r="Q3613" t="str">
        <f t="shared" si="338"/>
        <v>theater</v>
      </c>
      <c r="R3613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48" x14ac:dyDescent="0.2">
      <c r="A3614">
        <v>3612</v>
      </c>
      <c r="B3614" s="2" t="s">
        <v>3611</v>
      </c>
      <c r="C3614" s="2" t="s">
        <v>7722</v>
      </c>
      <c r="D3614" s="21">
        <v>5000</v>
      </c>
      <c r="E3614" s="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7">
        <f t="shared" si="336"/>
        <v>144.4</v>
      </c>
      <c r="P3614" s="5">
        <f t="shared" si="337"/>
        <v>126</v>
      </c>
      <c r="Q3614" t="str">
        <f t="shared" si="338"/>
        <v>theater</v>
      </c>
      <c r="R3614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32" x14ac:dyDescent="0.2">
      <c r="A3615">
        <v>3613</v>
      </c>
      <c r="B3615" s="2" t="s">
        <v>3612</v>
      </c>
      <c r="C3615" s="2" t="s">
        <v>7723</v>
      </c>
      <c r="D3615" s="21">
        <v>1250</v>
      </c>
      <c r="E3615" s="4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7">
        <f t="shared" si="336"/>
        <v>100</v>
      </c>
      <c r="P3615" s="5">
        <f t="shared" si="337"/>
        <v>62</v>
      </c>
      <c r="Q3615" t="str">
        <f t="shared" si="338"/>
        <v>theater</v>
      </c>
      <c r="R3615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48" x14ac:dyDescent="0.2">
      <c r="A3616">
        <v>3614</v>
      </c>
      <c r="B3616" s="2" t="s">
        <v>3439</v>
      </c>
      <c r="C3616" s="2" t="s">
        <v>7724</v>
      </c>
      <c r="D3616" s="21">
        <v>2500</v>
      </c>
      <c r="E3616" s="4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7">
        <f t="shared" si="336"/>
        <v>100.8</v>
      </c>
      <c r="P3616" s="5">
        <f t="shared" si="337"/>
        <v>35</v>
      </c>
      <c r="Q3616" t="str">
        <f t="shared" si="338"/>
        <v>theater</v>
      </c>
      <c r="R3616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48" x14ac:dyDescent="0.2">
      <c r="A3617">
        <v>3615</v>
      </c>
      <c r="B3617" s="2" t="s">
        <v>3613</v>
      </c>
      <c r="C3617" s="2" t="s">
        <v>7725</v>
      </c>
      <c r="D3617" s="21">
        <v>2500</v>
      </c>
      <c r="E3617" s="4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7">
        <f t="shared" si="336"/>
        <v>106.80000000000001</v>
      </c>
      <c r="P3617" s="5">
        <f t="shared" si="337"/>
        <v>37</v>
      </c>
      <c r="Q3617" t="str">
        <f t="shared" si="338"/>
        <v>theater</v>
      </c>
      <c r="R3617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48" x14ac:dyDescent="0.2">
      <c r="A3618">
        <v>3616</v>
      </c>
      <c r="B3618" s="2" t="s">
        <v>3614</v>
      </c>
      <c r="C3618" s="2" t="s">
        <v>7726</v>
      </c>
      <c r="D3618" s="21">
        <v>2500</v>
      </c>
      <c r="E3618" s="4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7">
        <f t="shared" si="336"/>
        <v>124.8</v>
      </c>
      <c r="P3618" s="5">
        <f t="shared" si="337"/>
        <v>69</v>
      </c>
      <c r="Q3618" t="str">
        <f t="shared" si="338"/>
        <v>theater</v>
      </c>
      <c r="R3618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48" x14ac:dyDescent="0.2">
      <c r="A3619">
        <v>3617</v>
      </c>
      <c r="B3619" s="2" t="s">
        <v>3615</v>
      </c>
      <c r="C3619" s="2" t="s">
        <v>7727</v>
      </c>
      <c r="D3619" s="21">
        <v>740</v>
      </c>
      <c r="E3619" s="4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7">
        <f t="shared" si="336"/>
        <v>118.91891891891892</v>
      </c>
      <c r="P3619" s="5">
        <f t="shared" si="337"/>
        <v>17</v>
      </c>
      <c r="Q3619" t="str">
        <f t="shared" si="338"/>
        <v>theater</v>
      </c>
      <c r="R3619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48" x14ac:dyDescent="0.2">
      <c r="A3620">
        <v>3618</v>
      </c>
      <c r="B3620" s="2" t="s">
        <v>3616</v>
      </c>
      <c r="C3620" s="2" t="s">
        <v>7728</v>
      </c>
      <c r="D3620" s="21">
        <v>2000</v>
      </c>
      <c r="E3620" s="4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7">
        <f t="shared" si="336"/>
        <v>101</v>
      </c>
      <c r="P3620" s="5">
        <f t="shared" si="337"/>
        <v>36</v>
      </c>
      <c r="Q3620" t="str">
        <f t="shared" si="338"/>
        <v>theater</v>
      </c>
      <c r="R3620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48" x14ac:dyDescent="0.2">
      <c r="A3621">
        <v>3619</v>
      </c>
      <c r="B3621" s="2" t="s">
        <v>3617</v>
      </c>
      <c r="C3621" s="2" t="s">
        <v>7729</v>
      </c>
      <c r="D3621" s="21">
        <v>1000</v>
      </c>
      <c r="E3621" s="4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7">
        <f t="shared" si="336"/>
        <v>112.99999999999999</v>
      </c>
      <c r="P3621" s="5">
        <f t="shared" si="337"/>
        <v>66</v>
      </c>
      <c r="Q3621" t="str">
        <f t="shared" si="338"/>
        <v>theater</v>
      </c>
      <c r="R3621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48" x14ac:dyDescent="0.2">
      <c r="A3622">
        <v>3620</v>
      </c>
      <c r="B3622" s="2" t="s">
        <v>3618</v>
      </c>
      <c r="C3622" s="2" t="s">
        <v>7730</v>
      </c>
      <c r="D3622" s="21">
        <v>10500</v>
      </c>
      <c r="E3622" s="4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7">
        <f t="shared" si="336"/>
        <v>105.19047619047619</v>
      </c>
      <c r="P3622" s="5">
        <f t="shared" si="337"/>
        <v>56</v>
      </c>
      <c r="Q3622" t="str">
        <f t="shared" si="338"/>
        <v>theater</v>
      </c>
      <c r="R3622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48" x14ac:dyDescent="0.2">
      <c r="A3623">
        <v>3621</v>
      </c>
      <c r="B3623" s="2" t="s">
        <v>3619</v>
      </c>
      <c r="C3623" s="2" t="s">
        <v>7731</v>
      </c>
      <c r="D3623" s="21">
        <v>3000</v>
      </c>
      <c r="E3623" s="4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7">
        <f t="shared" si="336"/>
        <v>109.73333333333332</v>
      </c>
      <c r="P3623" s="5">
        <f t="shared" si="337"/>
        <v>47</v>
      </c>
      <c r="Q3623" t="str">
        <f t="shared" si="338"/>
        <v>theater</v>
      </c>
      <c r="R3623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32" x14ac:dyDescent="0.2">
      <c r="A3624">
        <v>3622</v>
      </c>
      <c r="B3624" s="2" t="s">
        <v>3620</v>
      </c>
      <c r="C3624" s="2" t="s">
        <v>7732</v>
      </c>
      <c r="D3624" s="21">
        <v>1000</v>
      </c>
      <c r="E3624" s="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7">
        <f t="shared" si="336"/>
        <v>100.099</v>
      </c>
      <c r="P3624" s="5">
        <f t="shared" si="337"/>
        <v>47</v>
      </c>
      <c r="Q3624" t="str">
        <f t="shared" si="338"/>
        <v>theater</v>
      </c>
      <c r="R3624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32" x14ac:dyDescent="0.2">
      <c r="A3625">
        <v>3623</v>
      </c>
      <c r="B3625" s="2" t="s">
        <v>3621</v>
      </c>
      <c r="C3625" s="2" t="s">
        <v>7733</v>
      </c>
      <c r="D3625" s="21">
        <v>2500</v>
      </c>
      <c r="E3625" s="4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7">
        <f t="shared" si="336"/>
        <v>120</v>
      </c>
      <c r="P3625" s="5">
        <f t="shared" si="337"/>
        <v>88</v>
      </c>
      <c r="Q3625" t="str">
        <f t="shared" si="338"/>
        <v>theater</v>
      </c>
      <c r="R3625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80" x14ac:dyDescent="0.2">
      <c r="A3626">
        <v>3624</v>
      </c>
      <c r="B3626" s="2" t="s">
        <v>3622</v>
      </c>
      <c r="C3626" s="2" t="s">
        <v>7734</v>
      </c>
      <c r="D3626" s="21">
        <v>3000</v>
      </c>
      <c r="E3626" s="4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7">
        <f t="shared" si="336"/>
        <v>104.93333333333332</v>
      </c>
      <c r="P3626" s="5">
        <f t="shared" si="337"/>
        <v>80</v>
      </c>
      <c r="Q3626" t="str">
        <f t="shared" si="338"/>
        <v>theater</v>
      </c>
      <c r="R3626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48" x14ac:dyDescent="0.2">
      <c r="A3627">
        <v>3625</v>
      </c>
      <c r="B3627" s="2" t="s">
        <v>3623</v>
      </c>
      <c r="C3627" s="2" t="s">
        <v>7735</v>
      </c>
      <c r="D3627" s="21">
        <v>3000</v>
      </c>
      <c r="E3627" s="4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7">
        <f t="shared" si="336"/>
        <v>102.66666666666666</v>
      </c>
      <c r="P3627" s="5">
        <f t="shared" si="337"/>
        <v>39</v>
      </c>
      <c r="Q3627" t="str">
        <f t="shared" si="338"/>
        <v>theater</v>
      </c>
      <c r="R3627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48" x14ac:dyDescent="0.2">
      <c r="A3628">
        <v>3626</v>
      </c>
      <c r="B3628" s="2" t="s">
        <v>3624</v>
      </c>
      <c r="C3628" s="2" t="s">
        <v>7736</v>
      </c>
      <c r="D3628" s="21">
        <v>4000</v>
      </c>
      <c r="E3628" s="4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7">
        <f t="shared" si="336"/>
        <v>101.82500000000002</v>
      </c>
      <c r="P3628" s="5">
        <f t="shared" si="337"/>
        <v>84</v>
      </c>
      <c r="Q3628" t="str">
        <f t="shared" si="338"/>
        <v>theater</v>
      </c>
      <c r="R3628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48" x14ac:dyDescent="0.2">
      <c r="A3629">
        <v>3627</v>
      </c>
      <c r="B3629" s="2" t="s">
        <v>3625</v>
      </c>
      <c r="C3629" s="2" t="s">
        <v>7737</v>
      </c>
      <c r="D3629" s="21">
        <v>2000</v>
      </c>
      <c r="E3629" s="4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7">
        <f t="shared" si="336"/>
        <v>100</v>
      </c>
      <c r="P3629" s="5">
        <f t="shared" si="337"/>
        <v>68</v>
      </c>
      <c r="Q3629" t="str">
        <f t="shared" si="338"/>
        <v>theater</v>
      </c>
      <c r="R3629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48" x14ac:dyDescent="0.2">
      <c r="A3630">
        <v>3628</v>
      </c>
      <c r="B3630" s="2" t="s">
        <v>3626</v>
      </c>
      <c r="C3630" s="2" t="s">
        <v>7738</v>
      </c>
      <c r="D3630" s="21">
        <v>100000</v>
      </c>
      <c r="E3630" s="4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7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48" x14ac:dyDescent="0.2">
      <c r="A3631">
        <v>3629</v>
      </c>
      <c r="B3631" s="2" t="s">
        <v>3627</v>
      </c>
      <c r="C3631" s="2" t="s">
        <v>7739</v>
      </c>
      <c r="D3631" s="21">
        <v>1000000</v>
      </c>
      <c r="E3631" s="4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7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48" x14ac:dyDescent="0.2">
      <c r="A3632">
        <v>3630</v>
      </c>
      <c r="B3632" s="2" t="s">
        <v>3628</v>
      </c>
      <c r="C3632" s="2" t="s">
        <v>7740</v>
      </c>
      <c r="D3632" s="21">
        <v>3000</v>
      </c>
      <c r="E3632" s="4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7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48" x14ac:dyDescent="0.2">
      <c r="A3633">
        <v>3631</v>
      </c>
      <c r="B3633" s="2" t="s">
        <v>3629</v>
      </c>
      <c r="C3633" s="2" t="s">
        <v>7741</v>
      </c>
      <c r="D3633" s="21">
        <v>17100</v>
      </c>
      <c r="E3633" s="4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7">
        <f t="shared" si="336"/>
        <v>51.023391812865491</v>
      </c>
      <c r="P3633" s="5">
        <f t="shared" si="337"/>
        <v>147</v>
      </c>
      <c r="Q3633" t="str">
        <f t="shared" si="338"/>
        <v>theater</v>
      </c>
      <c r="R3633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48" x14ac:dyDescent="0.2">
      <c r="A3634">
        <v>3632</v>
      </c>
      <c r="B3634" s="2" t="s">
        <v>3630</v>
      </c>
      <c r="C3634" s="2" t="s">
        <v>7742</v>
      </c>
      <c r="D3634" s="21">
        <v>500</v>
      </c>
      <c r="E3634" s="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7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48" x14ac:dyDescent="0.2">
      <c r="A3635">
        <v>3633</v>
      </c>
      <c r="B3635" s="2" t="s">
        <v>3631</v>
      </c>
      <c r="C3635" s="2" t="s">
        <v>7743</v>
      </c>
      <c r="D3635" s="21">
        <v>5000</v>
      </c>
      <c r="E3635" s="4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7">
        <f t="shared" si="336"/>
        <v>35.24</v>
      </c>
      <c r="P3635" s="5">
        <f t="shared" si="337"/>
        <v>56</v>
      </c>
      <c r="Q3635" t="str">
        <f t="shared" si="338"/>
        <v>theater</v>
      </c>
      <c r="R3635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48" x14ac:dyDescent="0.2">
      <c r="A3636">
        <v>3634</v>
      </c>
      <c r="B3636" s="2" t="s">
        <v>3632</v>
      </c>
      <c r="C3636" s="2" t="s">
        <v>7744</v>
      </c>
      <c r="D3636" s="21">
        <v>75000</v>
      </c>
      <c r="E3636" s="4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7">
        <f t="shared" si="336"/>
        <v>4.246666666666667</v>
      </c>
      <c r="P3636" s="5">
        <f t="shared" si="337"/>
        <v>176</v>
      </c>
      <c r="Q3636" t="str">
        <f t="shared" si="338"/>
        <v>theater</v>
      </c>
      <c r="R3636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32" x14ac:dyDescent="0.2">
      <c r="A3637">
        <v>3635</v>
      </c>
      <c r="B3637" s="2" t="s">
        <v>3633</v>
      </c>
      <c r="C3637" s="2" t="s">
        <v>7745</v>
      </c>
      <c r="D3637" s="21">
        <v>3500</v>
      </c>
      <c r="E3637" s="4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7">
        <f t="shared" si="336"/>
        <v>36.457142857142856</v>
      </c>
      <c r="P3637" s="5">
        <f t="shared" si="337"/>
        <v>127</v>
      </c>
      <c r="Q3637" t="str">
        <f t="shared" si="338"/>
        <v>theater</v>
      </c>
      <c r="R3637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48" x14ac:dyDescent="0.2">
      <c r="A3638">
        <v>3636</v>
      </c>
      <c r="B3638" s="2" t="s">
        <v>3634</v>
      </c>
      <c r="C3638" s="2" t="s">
        <v>7746</v>
      </c>
      <c r="D3638" s="21">
        <v>150000</v>
      </c>
      <c r="E3638" s="4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7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64" x14ac:dyDescent="0.2">
      <c r="A3639">
        <v>3637</v>
      </c>
      <c r="B3639" s="2" t="s">
        <v>3635</v>
      </c>
      <c r="C3639" s="2" t="s">
        <v>7747</v>
      </c>
      <c r="D3639" s="21">
        <v>3000</v>
      </c>
      <c r="E3639" s="4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7">
        <f t="shared" si="336"/>
        <v>30.866666666666664</v>
      </c>
      <c r="P3639" s="5">
        <f t="shared" si="337"/>
        <v>66</v>
      </c>
      <c r="Q3639" t="str">
        <f t="shared" si="338"/>
        <v>theater</v>
      </c>
      <c r="R3639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32" x14ac:dyDescent="0.2">
      <c r="A3640">
        <v>3638</v>
      </c>
      <c r="B3640" s="2" t="s">
        <v>3636</v>
      </c>
      <c r="C3640" s="2" t="s">
        <v>7748</v>
      </c>
      <c r="D3640" s="21">
        <v>3300</v>
      </c>
      <c r="E3640" s="4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7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48" x14ac:dyDescent="0.2">
      <c r="A3641">
        <v>3639</v>
      </c>
      <c r="B3641" s="2" t="s">
        <v>3637</v>
      </c>
      <c r="C3641" s="2" t="s">
        <v>7749</v>
      </c>
      <c r="D3641" s="21">
        <v>25000</v>
      </c>
      <c r="E3641" s="4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7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80" x14ac:dyDescent="0.2">
      <c r="A3642">
        <v>3640</v>
      </c>
      <c r="B3642" s="2" t="s">
        <v>3638</v>
      </c>
      <c r="C3642" s="2" t="s">
        <v>7750</v>
      </c>
      <c r="D3642" s="21">
        <v>1000</v>
      </c>
      <c r="E3642" s="4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7">
        <f t="shared" si="336"/>
        <v>5.5</v>
      </c>
      <c r="P3642" s="5">
        <f t="shared" si="337"/>
        <v>18</v>
      </c>
      <c r="Q3642" t="str">
        <f t="shared" si="338"/>
        <v>theater</v>
      </c>
      <c r="R3642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48" x14ac:dyDescent="0.2">
      <c r="A3643">
        <v>3641</v>
      </c>
      <c r="B3643" s="2" t="s">
        <v>3639</v>
      </c>
      <c r="C3643" s="2" t="s">
        <v>7751</v>
      </c>
      <c r="D3643" s="21">
        <v>3000</v>
      </c>
      <c r="E3643" s="4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7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64" x14ac:dyDescent="0.2">
      <c r="A3644">
        <v>3642</v>
      </c>
      <c r="B3644" s="2" t="s">
        <v>3640</v>
      </c>
      <c r="C3644" s="2" t="s">
        <v>7752</v>
      </c>
      <c r="D3644" s="21">
        <v>700</v>
      </c>
      <c r="E3644" s="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7">
        <f t="shared" si="336"/>
        <v>2.1428571428571428</v>
      </c>
      <c r="P3644" s="5">
        <f t="shared" si="337"/>
        <v>7</v>
      </c>
      <c r="Q3644" t="str">
        <f t="shared" si="338"/>
        <v>theater</v>
      </c>
      <c r="R3644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48" x14ac:dyDescent="0.2">
      <c r="A3645">
        <v>3643</v>
      </c>
      <c r="B3645" s="2" t="s">
        <v>3641</v>
      </c>
      <c r="C3645" s="2" t="s">
        <v>7753</v>
      </c>
      <c r="D3645" s="21">
        <v>25000</v>
      </c>
      <c r="E3645" s="4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7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48" x14ac:dyDescent="0.2">
      <c r="A3646">
        <v>3644</v>
      </c>
      <c r="B3646" s="2" t="s">
        <v>3642</v>
      </c>
      <c r="C3646" s="2" t="s">
        <v>7754</v>
      </c>
      <c r="D3646" s="21">
        <v>5000</v>
      </c>
      <c r="E3646" s="4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7">
        <f t="shared" si="336"/>
        <v>16.420000000000002</v>
      </c>
      <c r="P3646" s="5">
        <f t="shared" si="337"/>
        <v>68</v>
      </c>
      <c r="Q3646" t="str">
        <f t="shared" si="338"/>
        <v>theater</v>
      </c>
      <c r="R3646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48" x14ac:dyDescent="0.2">
      <c r="A3647">
        <v>3645</v>
      </c>
      <c r="B3647" s="2" t="s">
        <v>3643</v>
      </c>
      <c r="C3647" s="2" t="s">
        <v>7755</v>
      </c>
      <c r="D3647" s="21">
        <v>1000</v>
      </c>
      <c r="E3647" s="4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7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48" x14ac:dyDescent="0.2">
      <c r="A3648">
        <v>3646</v>
      </c>
      <c r="B3648" s="2" t="s">
        <v>3644</v>
      </c>
      <c r="C3648" s="2" t="s">
        <v>7756</v>
      </c>
      <c r="D3648" s="21">
        <v>10000</v>
      </c>
      <c r="E3648" s="4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7">
        <f t="shared" si="336"/>
        <v>4.8099999999999996</v>
      </c>
      <c r="P3648" s="5">
        <f t="shared" si="337"/>
        <v>60</v>
      </c>
      <c r="Q3648" t="str">
        <f t="shared" si="338"/>
        <v>theater</v>
      </c>
      <c r="R3648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48" x14ac:dyDescent="0.2">
      <c r="A3649">
        <v>3647</v>
      </c>
      <c r="B3649" s="2" t="s">
        <v>3645</v>
      </c>
      <c r="C3649" s="2" t="s">
        <v>7757</v>
      </c>
      <c r="D3649" s="21">
        <v>500</v>
      </c>
      <c r="E3649" s="4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7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32" x14ac:dyDescent="0.2">
      <c r="A3650">
        <v>3648</v>
      </c>
      <c r="B3650" s="2" t="s">
        <v>3646</v>
      </c>
      <c r="C3650" s="2" t="s">
        <v>7758</v>
      </c>
      <c r="D3650" s="21">
        <v>40000</v>
      </c>
      <c r="E3650" s="4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7">
        <f t="shared" si="336"/>
        <v>100.38249999999999</v>
      </c>
      <c r="P3650" s="5">
        <f t="shared" si="337"/>
        <v>550</v>
      </c>
      <c r="Q3650" t="str">
        <f t="shared" si="338"/>
        <v>theater</v>
      </c>
      <c r="R3650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48" x14ac:dyDescent="0.2">
      <c r="A3651">
        <v>3649</v>
      </c>
      <c r="B3651" s="2" t="s">
        <v>3647</v>
      </c>
      <c r="C3651" s="2" t="s">
        <v>7759</v>
      </c>
      <c r="D3651" s="21">
        <v>750</v>
      </c>
      <c r="E3651" s="4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7">
        <f t="shared" ref="O3651:O3714" si="342">(E3651/D3651)*100</f>
        <v>104</v>
      </c>
      <c r="P3651" s="5">
        <f t="shared" ref="P3651:P3714" si="343">IF(E3651, QUOTIENT(E3651,L3651),0)</f>
        <v>97</v>
      </c>
      <c r="Q3651" t="str">
        <f t="shared" ref="Q3651:Q3714" si="344">LEFT(N3651,FIND("/",N3651,1)-1)</f>
        <v>theater</v>
      </c>
      <c r="R3651" t="str">
        <f t="shared" ref="R3651:R3714" si="345">RIGHT(N3651,LEN(N3651)-FIND("/",N3651,1))</f>
        <v>plays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2" t="s">
        <v>3648</v>
      </c>
      <c r="C3652" s="2" t="s">
        <v>7760</v>
      </c>
      <c r="D3652" s="21">
        <v>500</v>
      </c>
      <c r="E3652" s="4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7">
        <f t="shared" si="342"/>
        <v>100</v>
      </c>
      <c r="P3652" s="5">
        <f t="shared" si="343"/>
        <v>29</v>
      </c>
      <c r="Q3652" t="str">
        <f t="shared" si="344"/>
        <v>theater</v>
      </c>
      <c r="R3652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32" x14ac:dyDescent="0.2">
      <c r="A3653">
        <v>3651</v>
      </c>
      <c r="B3653" s="2" t="s">
        <v>3649</v>
      </c>
      <c r="C3653" s="2" t="s">
        <v>7761</v>
      </c>
      <c r="D3653" s="21">
        <v>500</v>
      </c>
      <c r="E3653" s="4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7">
        <f t="shared" si="342"/>
        <v>104</v>
      </c>
      <c r="P3653" s="5">
        <f t="shared" si="343"/>
        <v>57</v>
      </c>
      <c r="Q3653" t="str">
        <f t="shared" si="344"/>
        <v>theater</v>
      </c>
      <c r="R3653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48" x14ac:dyDescent="0.2">
      <c r="A3654">
        <v>3652</v>
      </c>
      <c r="B3654" s="2" t="s">
        <v>2867</v>
      </c>
      <c r="C3654" s="2" t="s">
        <v>7762</v>
      </c>
      <c r="D3654" s="21">
        <v>300</v>
      </c>
      <c r="E3654" s="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7">
        <f t="shared" si="342"/>
        <v>250.66666666666669</v>
      </c>
      <c r="P3654" s="5">
        <f t="shared" si="343"/>
        <v>44</v>
      </c>
      <c r="Q3654" t="str">
        <f t="shared" si="344"/>
        <v>theater</v>
      </c>
      <c r="R3654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48" x14ac:dyDescent="0.2">
      <c r="A3655">
        <v>3653</v>
      </c>
      <c r="B3655" s="2" t="s">
        <v>3650</v>
      </c>
      <c r="C3655" s="2" t="s">
        <v>7763</v>
      </c>
      <c r="D3655" s="21">
        <v>2000</v>
      </c>
      <c r="E3655" s="4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7">
        <f t="shared" si="342"/>
        <v>100.49999999999999</v>
      </c>
      <c r="P3655" s="5">
        <f t="shared" si="343"/>
        <v>60</v>
      </c>
      <c r="Q3655" t="str">
        <f t="shared" si="344"/>
        <v>theater</v>
      </c>
      <c r="R3655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48" x14ac:dyDescent="0.2">
      <c r="A3656">
        <v>3654</v>
      </c>
      <c r="B3656" s="2" t="s">
        <v>3651</v>
      </c>
      <c r="C3656" s="2" t="s">
        <v>7764</v>
      </c>
      <c r="D3656" s="21">
        <v>1500</v>
      </c>
      <c r="E3656" s="4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7">
        <f t="shared" si="342"/>
        <v>174.4</v>
      </c>
      <c r="P3656" s="5">
        <f t="shared" si="343"/>
        <v>68</v>
      </c>
      <c r="Q3656" t="str">
        <f t="shared" si="344"/>
        <v>theater</v>
      </c>
      <c r="R3656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48" x14ac:dyDescent="0.2">
      <c r="A3657">
        <v>3655</v>
      </c>
      <c r="B3657" s="2" t="s">
        <v>3652</v>
      </c>
      <c r="C3657" s="2" t="s">
        <v>7765</v>
      </c>
      <c r="D3657" s="21">
        <v>5000</v>
      </c>
      <c r="E3657" s="4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7">
        <f t="shared" si="342"/>
        <v>116.26</v>
      </c>
      <c r="P3657" s="5">
        <f t="shared" si="343"/>
        <v>73</v>
      </c>
      <c r="Q3657" t="str">
        <f t="shared" si="344"/>
        <v>theater</v>
      </c>
      <c r="R3657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48" x14ac:dyDescent="0.2">
      <c r="A3658">
        <v>3656</v>
      </c>
      <c r="B3658" s="2" t="s">
        <v>3653</v>
      </c>
      <c r="C3658" s="2" t="s">
        <v>7766</v>
      </c>
      <c r="D3658" s="21">
        <v>5000</v>
      </c>
      <c r="E3658" s="4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7">
        <f t="shared" si="342"/>
        <v>105.82000000000001</v>
      </c>
      <c r="P3658" s="5">
        <f t="shared" si="343"/>
        <v>115</v>
      </c>
      <c r="Q3658" t="str">
        <f t="shared" si="344"/>
        <v>theater</v>
      </c>
      <c r="R3658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48" x14ac:dyDescent="0.2">
      <c r="A3659">
        <v>3657</v>
      </c>
      <c r="B3659" s="2" t="s">
        <v>3654</v>
      </c>
      <c r="C3659" s="2" t="s">
        <v>7767</v>
      </c>
      <c r="D3659" s="21">
        <v>2000</v>
      </c>
      <c r="E3659" s="4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7">
        <f t="shared" si="342"/>
        <v>110.75</v>
      </c>
      <c r="P3659" s="5">
        <f t="shared" si="343"/>
        <v>110</v>
      </c>
      <c r="Q3659" t="str">
        <f t="shared" si="344"/>
        <v>theater</v>
      </c>
      <c r="R3659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32" x14ac:dyDescent="0.2">
      <c r="A3660">
        <v>3658</v>
      </c>
      <c r="B3660" s="2" t="s">
        <v>3655</v>
      </c>
      <c r="C3660" s="2" t="s">
        <v>7768</v>
      </c>
      <c r="D3660" s="21">
        <v>1500</v>
      </c>
      <c r="E3660" s="4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7">
        <f t="shared" si="342"/>
        <v>100.66666666666666</v>
      </c>
      <c r="P3660" s="5">
        <f t="shared" si="343"/>
        <v>75</v>
      </c>
      <c r="Q3660" t="str">
        <f t="shared" si="344"/>
        <v>theater</v>
      </c>
      <c r="R3660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48" x14ac:dyDescent="0.2">
      <c r="A3661">
        <v>3659</v>
      </c>
      <c r="B3661" s="2" t="s">
        <v>3656</v>
      </c>
      <c r="C3661" s="2" t="s">
        <v>7769</v>
      </c>
      <c r="D3661" s="21">
        <v>3000</v>
      </c>
      <c r="E3661" s="4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7">
        <f t="shared" si="342"/>
        <v>102.03333333333333</v>
      </c>
      <c r="P3661" s="5">
        <f t="shared" si="343"/>
        <v>235</v>
      </c>
      <c r="Q3661" t="str">
        <f t="shared" si="344"/>
        <v>theater</v>
      </c>
      <c r="R3661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48" x14ac:dyDescent="0.2">
      <c r="A3662">
        <v>3660</v>
      </c>
      <c r="B3662" s="2" t="s">
        <v>3657</v>
      </c>
      <c r="C3662" s="2" t="s">
        <v>7770</v>
      </c>
      <c r="D3662" s="21">
        <v>250</v>
      </c>
      <c r="E3662" s="4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7">
        <f t="shared" si="342"/>
        <v>100</v>
      </c>
      <c r="P3662" s="5">
        <f t="shared" si="343"/>
        <v>11</v>
      </c>
      <c r="Q3662" t="str">
        <f t="shared" si="344"/>
        <v>theater</v>
      </c>
      <c r="R3662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48" x14ac:dyDescent="0.2">
      <c r="A3663">
        <v>3661</v>
      </c>
      <c r="B3663" s="2" t="s">
        <v>3658</v>
      </c>
      <c r="C3663" s="2" t="s">
        <v>7771</v>
      </c>
      <c r="D3663" s="21">
        <v>3000</v>
      </c>
      <c r="E3663" s="4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7">
        <f t="shared" si="342"/>
        <v>111.00000000000001</v>
      </c>
      <c r="P3663" s="5">
        <f t="shared" si="343"/>
        <v>92</v>
      </c>
      <c r="Q3663" t="str">
        <f t="shared" si="344"/>
        <v>theater</v>
      </c>
      <c r="R3663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48" x14ac:dyDescent="0.2">
      <c r="A3664">
        <v>3662</v>
      </c>
      <c r="B3664" s="2" t="s">
        <v>3659</v>
      </c>
      <c r="C3664" s="2" t="s">
        <v>7772</v>
      </c>
      <c r="D3664" s="21">
        <v>8000</v>
      </c>
      <c r="E3664" s="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7">
        <f t="shared" si="342"/>
        <v>101.42500000000001</v>
      </c>
      <c r="P3664" s="5">
        <f t="shared" si="343"/>
        <v>202</v>
      </c>
      <c r="Q3664" t="str">
        <f t="shared" si="344"/>
        <v>theater</v>
      </c>
      <c r="R3664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48" x14ac:dyDescent="0.2">
      <c r="A3665">
        <v>3663</v>
      </c>
      <c r="B3665" s="2" t="s">
        <v>3660</v>
      </c>
      <c r="C3665" s="2" t="s">
        <v>7773</v>
      </c>
      <c r="D3665" s="21">
        <v>225</v>
      </c>
      <c r="E3665" s="4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7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48" x14ac:dyDescent="0.2">
      <c r="A3666">
        <v>3664</v>
      </c>
      <c r="B3666" s="2" t="s">
        <v>3661</v>
      </c>
      <c r="C3666" s="2" t="s">
        <v>7774</v>
      </c>
      <c r="D3666" s="21">
        <v>800</v>
      </c>
      <c r="E3666" s="4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7">
        <f t="shared" si="342"/>
        <v>109.375</v>
      </c>
      <c r="P3666" s="5">
        <f t="shared" si="343"/>
        <v>46</v>
      </c>
      <c r="Q3666" t="str">
        <f t="shared" si="344"/>
        <v>theater</v>
      </c>
      <c r="R3666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48" x14ac:dyDescent="0.2">
      <c r="A3667">
        <v>3665</v>
      </c>
      <c r="B3667" s="2" t="s">
        <v>3662</v>
      </c>
      <c r="C3667" s="2" t="s">
        <v>7775</v>
      </c>
      <c r="D3667" s="21">
        <v>620</v>
      </c>
      <c r="E3667" s="4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7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16" x14ac:dyDescent="0.2">
      <c r="A3668">
        <v>3666</v>
      </c>
      <c r="B3668" s="2" t="s">
        <v>3663</v>
      </c>
      <c r="C3668" s="2" t="s">
        <v>7776</v>
      </c>
      <c r="D3668" s="21">
        <v>1200</v>
      </c>
      <c r="E3668" s="4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7">
        <f t="shared" si="342"/>
        <v>100</v>
      </c>
      <c r="P3668" s="5">
        <f t="shared" si="343"/>
        <v>31</v>
      </c>
      <c r="Q3668" t="str">
        <f t="shared" si="344"/>
        <v>theater</v>
      </c>
      <c r="R3668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48" x14ac:dyDescent="0.2">
      <c r="A3669">
        <v>3667</v>
      </c>
      <c r="B3669" s="2" t="s">
        <v>3664</v>
      </c>
      <c r="C3669" s="2" t="s">
        <v>7777</v>
      </c>
      <c r="D3669" s="21">
        <v>3000</v>
      </c>
      <c r="E3669" s="4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7">
        <f t="shared" si="342"/>
        <v>103.17033333333335</v>
      </c>
      <c r="P3669" s="5">
        <f t="shared" si="343"/>
        <v>53</v>
      </c>
      <c r="Q3669" t="str">
        <f t="shared" si="344"/>
        <v>theater</v>
      </c>
      <c r="R3669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48" x14ac:dyDescent="0.2">
      <c r="A3670">
        <v>3668</v>
      </c>
      <c r="B3670" s="2" t="s">
        <v>3665</v>
      </c>
      <c r="C3670" s="2" t="s">
        <v>7778</v>
      </c>
      <c r="D3670" s="21">
        <v>1000</v>
      </c>
      <c r="E3670" s="4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7">
        <f t="shared" si="342"/>
        <v>103.49999999999999</v>
      </c>
      <c r="P3670" s="5">
        <f t="shared" si="343"/>
        <v>36</v>
      </c>
      <c r="Q3670" t="str">
        <f t="shared" si="344"/>
        <v>theater</v>
      </c>
      <c r="R3670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48" x14ac:dyDescent="0.2">
      <c r="A3671">
        <v>3669</v>
      </c>
      <c r="B3671" s="2" t="s">
        <v>3666</v>
      </c>
      <c r="C3671" s="2" t="s">
        <v>7779</v>
      </c>
      <c r="D3671" s="21">
        <v>1000</v>
      </c>
      <c r="E3671" s="4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7">
        <f t="shared" si="342"/>
        <v>138.19999999999999</v>
      </c>
      <c r="P3671" s="5">
        <f t="shared" si="343"/>
        <v>81</v>
      </c>
      <c r="Q3671" t="str">
        <f t="shared" si="344"/>
        <v>theater</v>
      </c>
      <c r="R3671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48" x14ac:dyDescent="0.2">
      <c r="A3672">
        <v>3670</v>
      </c>
      <c r="B3672" s="2" t="s">
        <v>3667</v>
      </c>
      <c r="C3672" s="2" t="s">
        <v>7780</v>
      </c>
      <c r="D3672" s="21">
        <v>220</v>
      </c>
      <c r="E3672" s="4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7">
        <f t="shared" si="342"/>
        <v>109.54545454545455</v>
      </c>
      <c r="P3672" s="5">
        <f t="shared" si="343"/>
        <v>20</v>
      </c>
      <c r="Q3672" t="str">
        <f t="shared" si="344"/>
        <v>theater</v>
      </c>
      <c r="R3672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48" x14ac:dyDescent="0.2">
      <c r="A3673">
        <v>3671</v>
      </c>
      <c r="B3673" s="2" t="s">
        <v>3668</v>
      </c>
      <c r="C3673" s="2" t="s">
        <v>7781</v>
      </c>
      <c r="D3673" s="21">
        <v>3500</v>
      </c>
      <c r="E3673" s="4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7">
        <f t="shared" si="342"/>
        <v>100.85714285714286</v>
      </c>
      <c r="P3673" s="5">
        <f t="shared" si="343"/>
        <v>88</v>
      </c>
      <c r="Q3673" t="str">
        <f t="shared" si="344"/>
        <v>theater</v>
      </c>
      <c r="R3673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48" x14ac:dyDescent="0.2">
      <c r="A3674">
        <v>3672</v>
      </c>
      <c r="B3674" s="2" t="s">
        <v>3669</v>
      </c>
      <c r="C3674" s="2" t="s">
        <v>7782</v>
      </c>
      <c r="D3674" s="21">
        <v>3000</v>
      </c>
      <c r="E3674" s="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7">
        <f t="shared" si="342"/>
        <v>101.53333333333335</v>
      </c>
      <c r="P3674" s="5">
        <f t="shared" si="343"/>
        <v>53</v>
      </c>
      <c r="Q3674" t="str">
        <f t="shared" si="344"/>
        <v>theater</v>
      </c>
      <c r="R3674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48" x14ac:dyDescent="0.2">
      <c r="A3675">
        <v>3673</v>
      </c>
      <c r="B3675" s="2" t="s">
        <v>3670</v>
      </c>
      <c r="C3675" s="2" t="s">
        <v>7783</v>
      </c>
      <c r="D3675" s="21">
        <v>4000</v>
      </c>
      <c r="E3675" s="4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7">
        <f t="shared" si="342"/>
        <v>113.625</v>
      </c>
      <c r="P3675" s="5">
        <f t="shared" si="343"/>
        <v>39</v>
      </c>
      <c r="Q3675" t="str">
        <f t="shared" si="344"/>
        <v>theater</v>
      </c>
      <c r="R3675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48" x14ac:dyDescent="0.2">
      <c r="A3676">
        <v>3674</v>
      </c>
      <c r="B3676" s="2" t="s">
        <v>3671</v>
      </c>
      <c r="C3676" s="2" t="s">
        <v>7784</v>
      </c>
      <c r="D3676" s="21">
        <v>4500</v>
      </c>
      <c r="E3676" s="4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7">
        <f t="shared" si="342"/>
        <v>100</v>
      </c>
      <c r="P3676" s="5">
        <f t="shared" si="343"/>
        <v>145</v>
      </c>
      <c r="Q3676" t="str">
        <f t="shared" si="344"/>
        <v>theater</v>
      </c>
      <c r="R3676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48" x14ac:dyDescent="0.2">
      <c r="A3677">
        <v>3675</v>
      </c>
      <c r="B3677" s="2" t="s">
        <v>3672</v>
      </c>
      <c r="C3677" s="2" t="s">
        <v>7785</v>
      </c>
      <c r="D3677" s="21">
        <v>50</v>
      </c>
      <c r="E3677" s="4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7">
        <f t="shared" si="342"/>
        <v>140</v>
      </c>
      <c r="P3677" s="5">
        <f t="shared" si="343"/>
        <v>23</v>
      </c>
      <c r="Q3677" t="str">
        <f t="shared" si="344"/>
        <v>theater</v>
      </c>
      <c r="R3677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48" x14ac:dyDescent="0.2">
      <c r="A3678">
        <v>3676</v>
      </c>
      <c r="B3678" s="2" t="s">
        <v>3673</v>
      </c>
      <c r="C3678" s="2" t="s">
        <v>7786</v>
      </c>
      <c r="D3678" s="21">
        <v>800</v>
      </c>
      <c r="E3678" s="4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7">
        <f t="shared" si="342"/>
        <v>128.75</v>
      </c>
      <c r="P3678" s="5">
        <f t="shared" si="343"/>
        <v>64</v>
      </c>
      <c r="Q3678" t="str">
        <f t="shared" si="344"/>
        <v>theater</v>
      </c>
      <c r="R3678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32" x14ac:dyDescent="0.2">
      <c r="A3679">
        <v>3677</v>
      </c>
      <c r="B3679" s="2" t="s">
        <v>3674</v>
      </c>
      <c r="C3679" s="2" t="s">
        <v>7787</v>
      </c>
      <c r="D3679" s="21">
        <v>12000</v>
      </c>
      <c r="E3679" s="4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7">
        <f t="shared" si="342"/>
        <v>102.90416666666667</v>
      </c>
      <c r="P3679" s="5">
        <f t="shared" si="343"/>
        <v>62</v>
      </c>
      <c r="Q3679" t="str">
        <f t="shared" si="344"/>
        <v>theater</v>
      </c>
      <c r="R3679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32" x14ac:dyDescent="0.2">
      <c r="A3680">
        <v>3678</v>
      </c>
      <c r="B3680" s="2" t="s">
        <v>3675</v>
      </c>
      <c r="C3680" s="2" t="s">
        <v>7788</v>
      </c>
      <c r="D3680" s="21">
        <v>2000</v>
      </c>
      <c r="E3680" s="4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7">
        <f t="shared" si="342"/>
        <v>102.49999999999999</v>
      </c>
      <c r="P3680" s="5">
        <f t="shared" si="343"/>
        <v>66</v>
      </c>
      <c r="Q3680" t="str">
        <f t="shared" si="344"/>
        <v>theater</v>
      </c>
      <c r="R3680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48" x14ac:dyDescent="0.2">
      <c r="A3681">
        <v>3679</v>
      </c>
      <c r="B3681" s="2" t="s">
        <v>3676</v>
      </c>
      <c r="C3681" s="2" t="s">
        <v>7789</v>
      </c>
      <c r="D3681" s="21">
        <v>2000</v>
      </c>
      <c r="E3681" s="4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7">
        <f t="shared" si="342"/>
        <v>110.1</v>
      </c>
      <c r="P3681" s="5">
        <f t="shared" si="343"/>
        <v>73</v>
      </c>
      <c r="Q3681" t="str">
        <f t="shared" si="344"/>
        <v>theater</v>
      </c>
      <c r="R3681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32" x14ac:dyDescent="0.2">
      <c r="A3682">
        <v>3680</v>
      </c>
      <c r="B3682" s="2" t="s">
        <v>3677</v>
      </c>
      <c r="C3682" s="2" t="s">
        <v>7790</v>
      </c>
      <c r="D3682" s="21">
        <v>3000</v>
      </c>
      <c r="E3682" s="4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7">
        <f t="shared" si="342"/>
        <v>112.76666666666667</v>
      </c>
      <c r="P3682" s="5">
        <f t="shared" si="343"/>
        <v>99</v>
      </c>
      <c r="Q3682" t="str">
        <f t="shared" si="344"/>
        <v>theater</v>
      </c>
      <c r="R3682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64" x14ac:dyDescent="0.2">
      <c r="A3683">
        <v>3681</v>
      </c>
      <c r="B3683" s="2" t="s">
        <v>3678</v>
      </c>
      <c r="C3683" s="2" t="s">
        <v>7791</v>
      </c>
      <c r="D3683" s="21">
        <v>1000</v>
      </c>
      <c r="E3683" s="4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7">
        <f t="shared" si="342"/>
        <v>111.9</v>
      </c>
      <c r="P3683" s="5">
        <f t="shared" si="343"/>
        <v>62</v>
      </c>
      <c r="Q3683" t="str">
        <f t="shared" si="344"/>
        <v>theater</v>
      </c>
      <c r="R3683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48" x14ac:dyDescent="0.2">
      <c r="A3684">
        <v>3682</v>
      </c>
      <c r="B3684" s="2" t="s">
        <v>3679</v>
      </c>
      <c r="C3684" s="2" t="s">
        <v>7792</v>
      </c>
      <c r="D3684" s="21">
        <v>3000</v>
      </c>
      <c r="E3684" s="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7">
        <f t="shared" si="342"/>
        <v>139.19999999999999</v>
      </c>
      <c r="P3684" s="5">
        <f t="shared" si="343"/>
        <v>62</v>
      </c>
      <c r="Q3684" t="str">
        <f t="shared" si="344"/>
        <v>theater</v>
      </c>
      <c r="R3684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48" x14ac:dyDescent="0.2">
      <c r="A3685">
        <v>3683</v>
      </c>
      <c r="B3685" s="2" t="s">
        <v>3680</v>
      </c>
      <c r="C3685" s="2" t="s">
        <v>7793</v>
      </c>
      <c r="D3685" s="21">
        <v>3500</v>
      </c>
      <c r="E3685" s="4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7">
        <f t="shared" si="342"/>
        <v>110.85714285714286</v>
      </c>
      <c r="P3685" s="5">
        <f t="shared" si="343"/>
        <v>58</v>
      </c>
      <c r="Q3685" t="str">
        <f t="shared" si="344"/>
        <v>theater</v>
      </c>
      <c r="R3685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48" x14ac:dyDescent="0.2">
      <c r="A3686">
        <v>3684</v>
      </c>
      <c r="B3686" s="2" t="s">
        <v>3681</v>
      </c>
      <c r="C3686" s="2" t="s">
        <v>7794</v>
      </c>
      <c r="D3686" s="21">
        <v>750</v>
      </c>
      <c r="E3686" s="4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7">
        <f t="shared" si="342"/>
        <v>139.06666666666666</v>
      </c>
      <c r="P3686" s="5">
        <f t="shared" si="343"/>
        <v>45</v>
      </c>
      <c r="Q3686" t="str">
        <f t="shared" si="344"/>
        <v>theater</v>
      </c>
      <c r="R3686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48" x14ac:dyDescent="0.2">
      <c r="A3687">
        <v>3685</v>
      </c>
      <c r="B3687" s="2" t="s">
        <v>3682</v>
      </c>
      <c r="C3687" s="2" t="s">
        <v>7795</v>
      </c>
      <c r="D3687" s="21">
        <v>5000</v>
      </c>
      <c r="E3687" s="4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7">
        <f t="shared" si="342"/>
        <v>105.69999999999999</v>
      </c>
      <c r="P3687" s="5">
        <f t="shared" si="343"/>
        <v>41</v>
      </c>
      <c r="Q3687" t="str">
        <f t="shared" si="344"/>
        <v>theater</v>
      </c>
      <c r="R3687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48" x14ac:dyDescent="0.2">
      <c r="A3688">
        <v>3686</v>
      </c>
      <c r="B3688" s="2" t="s">
        <v>3683</v>
      </c>
      <c r="C3688" s="2" t="s">
        <v>7796</v>
      </c>
      <c r="D3688" s="21">
        <v>350</v>
      </c>
      <c r="E3688" s="4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7">
        <f t="shared" si="342"/>
        <v>101.42857142857142</v>
      </c>
      <c r="P3688" s="5">
        <f t="shared" si="343"/>
        <v>59</v>
      </c>
      <c r="Q3688" t="str">
        <f t="shared" si="344"/>
        <v>theater</v>
      </c>
      <c r="R3688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48" x14ac:dyDescent="0.2">
      <c r="A3689">
        <v>3687</v>
      </c>
      <c r="B3689" s="2" t="s">
        <v>3684</v>
      </c>
      <c r="C3689" s="2" t="s">
        <v>7797</v>
      </c>
      <c r="D3689" s="21">
        <v>5000</v>
      </c>
      <c r="E3689" s="4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7">
        <f t="shared" si="342"/>
        <v>100.245</v>
      </c>
      <c r="P3689" s="5">
        <f t="shared" si="343"/>
        <v>200</v>
      </c>
      <c r="Q3689" t="str">
        <f t="shared" si="344"/>
        <v>theater</v>
      </c>
      <c r="R3689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48" x14ac:dyDescent="0.2">
      <c r="A3690">
        <v>3688</v>
      </c>
      <c r="B3690" s="2" t="s">
        <v>3685</v>
      </c>
      <c r="C3690" s="2" t="s">
        <v>7798</v>
      </c>
      <c r="D3690" s="21">
        <v>3000</v>
      </c>
      <c r="E3690" s="4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7">
        <f t="shared" si="342"/>
        <v>109.16666666666666</v>
      </c>
      <c r="P3690" s="5">
        <f t="shared" si="343"/>
        <v>83</v>
      </c>
      <c r="Q3690" t="str">
        <f t="shared" si="344"/>
        <v>theater</v>
      </c>
      <c r="R3690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48" x14ac:dyDescent="0.2">
      <c r="A3691">
        <v>3689</v>
      </c>
      <c r="B3691" s="2" t="s">
        <v>3686</v>
      </c>
      <c r="C3691" s="2" t="s">
        <v>7799</v>
      </c>
      <c r="D3691" s="21">
        <v>3000</v>
      </c>
      <c r="E3691" s="4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7">
        <f t="shared" si="342"/>
        <v>118.33333333333333</v>
      </c>
      <c r="P3691" s="5">
        <f t="shared" si="343"/>
        <v>57</v>
      </c>
      <c r="Q3691" t="str">
        <f t="shared" si="344"/>
        <v>theater</v>
      </c>
      <c r="R3691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48" x14ac:dyDescent="0.2">
      <c r="A3692">
        <v>3690</v>
      </c>
      <c r="B3692" s="2" t="s">
        <v>3687</v>
      </c>
      <c r="C3692" s="2" t="s">
        <v>7800</v>
      </c>
      <c r="D3692" s="21">
        <v>1500</v>
      </c>
      <c r="E3692" s="4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7">
        <f t="shared" si="342"/>
        <v>120</v>
      </c>
      <c r="P3692" s="5">
        <f t="shared" si="343"/>
        <v>58</v>
      </c>
      <c r="Q3692" t="str">
        <f t="shared" si="344"/>
        <v>theater</v>
      </c>
      <c r="R3692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32" x14ac:dyDescent="0.2">
      <c r="A3693">
        <v>3691</v>
      </c>
      <c r="B3693" s="2" t="s">
        <v>3688</v>
      </c>
      <c r="C3693" s="2" t="s">
        <v>7801</v>
      </c>
      <c r="D3693" s="21">
        <v>40000</v>
      </c>
      <c r="E3693" s="4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7">
        <f t="shared" si="342"/>
        <v>127.96000000000001</v>
      </c>
      <c r="P3693" s="5">
        <f t="shared" si="343"/>
        <v>186</v>
      </c>
      <c r="Q3693" t="str">
        <f t="shared" si="344"/>
        <v>theater</v>
      </c>
      <c r="R3693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32" x14ac:dyDescent="0.2">
      <c r="A3694">
        <v>3692</v>
      </c>
      <c r="B3694" s="2" t="s">
        <v>3689</v>
      </c>
      <c r="C3694" s="2" t="s">
        <v>7802</v>
      </c>
      <c r="D3694" s="21">
        <v>1000</v>
      </c>
      <c r="E3694" s="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7">
        <f t="shared" si="342"/>
        <v>126</v>
      </c>
      <c r="P3694" s="5">
        <f t="shared" si="343"/>
        <v>74</v>
      </c>
      <c r="Q3694" t="str">
        <f t="shared" si="344"/>
        <v>theater</v>
      </c>
      <c r="R3694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48" x14ac:dyDescent="0.2">
      <c r="A3695">
        <v>3693</v>
      </c>
      <c r="B3695" s="2" t="s">
        <v>3690</v>
      </c>
      <c r="C3695" s="2" t="s">
        <v>7803</v>
      </c>
      <c r="D3695" s="21">
        <v>333</v>
      </c>
      <c r="E3695" s="4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7">
        <f t="shared" si="342"/>
        <v>129.12912912912913</v>
      </c>
      <c r="P3695" s="5">
        <f t="shared" si="343"/>
        <v>30</v>
      </c>
      <c r="Q3695" t="str">
        <f t="shared" si="344"/>
        <v>theater</v>
      </c>
      <c r="R3695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48" x14ac:dyDescent="0.2">
      <c r="A3696">
        <v>3694</v>
      </c>
      <c r="B3696" s="2" t="s">
        <v>3691</v>
      </c>
      <c r="C3696" s="2" t="s">
        <v>7804</v>
      </c>
      <c r="D3696" s="21">
        <v>3500</v>
      </c>
      <c r="E3696" s="4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7">
        <f t="shared" si="342"/>
        <v>107.42857142857143</v>
      </c>
      <c r="P3696" s="5">
        <f t="shared" si="343"/>
        <v>62</v>
      </c>
      <c r="Q3696" t="str">
        <f t="shared" si="344"/>
        <v>theater</v>
      </c>
      <c r="R3696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64" x14ac:dyDescent="0.2">
      <c r="A3697">
        <v>3695</v>
      </c>
      <c r="B3697" s="2" t="s">
        <v>3692</v>
      </c>
      <c r="C3697" s="2" t="s">
        <v>7805</v>
      </c>
      <c r="D3697" s="21">
        <v>4000</v>
      </c>
      <c r="E3697" s="4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7">
        <f t="shared" si="342"/>
        <v>100.125</v>
      </c>
      <c r="P3697" s="5">
        <f t="shared" si="343"/>
        <v>121</v>
      </c>
      <c r="Q3697" t="str">
        <f t="shared" si="344"/>
        <v>theater</v>
      </c>
      <c r="R3697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48" x14ac:dyDescent="0.2">
      <c r="A3698">
        <v>3696</v>
      </c>
      <c r="B3698" s="2" t="s">
        <v>3693</v>
      </c>
      <c r="C3698" s="2" t="s">
        <v>7806</v>
      </c>
      <c r="D3698" s="21">
        <v>2000</v>
      </c>
      <c r="E3698" s="4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7">
        <f t="shared" si="342"/>
        <v>155</v>
      </c>
      <c r="P3698" s="5">
        <f t="shared" si="343"/>
        <v>39</v>
      </c>
      <c r="Q3698" t="str">
        <f t="shared" si="344"/>
        <v>theater</v>
      </c>
      <c r="R3698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48" x14ac:dyDescent="0.2">
      <c r="A3699">
        <v>3697</v>
      </c>
      <c r="B3699" s="2" t="s">
        <v>3694</v>
      </c>
      <c r="C3699" s="2" t="s">
        <v>7807</v>
      </c>
      <c r="D3699" s="21">
        <v>2000</v>
      </c>
      <c r="E3699" s="4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7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32" x14ac:dyDescent="0.2">
      <c r="A3700">
        <v>3698</v>
      </c>
      <c r="B3700" s="2" t="s">
        <v>3695</v>
      </c>
      <c r="C3700" s="2" t="s">
        <v>7808</v>
      </c>
      <c r="D3700" s="21">
        <v>5000</v>
      </c>
      <c r="E3700" s="4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7">
        <f t="shared" si="342"/>
        <v>110.52</v>
      </c>
      <c r="P3700" s="5">
        <f t="shared" si="343"/>
        <v>40</v>
      </c>
      <c r="Q3700" t="str">
        <f t="shared" si="344"/>
        <v>theater</v>
      </c>
      <c r="R3700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48" x14ac:dyDescent="0.2">
      <c r="A3701">
        <v>3699</v>
      </c>
      <c r="B3701" s="2" t="s">
        <v>3696</v>
      </c>
      <c r="C3701" s="2" t="s">
        <v>7809</v>
      </c>
      <c r="D3701" s="21">
        <v>2500</v>
      </c>
      <c r="E3701" s="4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7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32" x14ac:dyDescent="0.2">
      <c r="A3702">
        <v>3700</v>
      </c>
      <c r="B3702" s="2" t="s">
        <v>3697</v>
      </c>
      <c r="C3702" s="2" t="s">
        <v>7810</v>
      </c>
      <c r="D3702" s="21">
        <v>500</v>
      </c>
      <c r="E3702" s="4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7">
        <f t="shared" si="342"/>
        <v>121.2</v>
      </c>
      <c r="P3702" s="5">
        <f t="shared" si="343"/>
        <v>33</v>
      </c>
      <c r="Q3702" t="str">
        <f t="shared" si="344"/>
        <v>theater</v>
      </c>
      <c r="R3702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48" x14ac:dyDescent="0.2">
      <c r="A3703">
        <v>3701</v>
      </c>
      <c r="B3703" s="2" t="s">
        <v>3698</v>
      </c>
      <c r="C3703" s="2" t="s">
        <v>7811</v>
      </c>
      <c r="D3703" s="21">
        <v>1500</v>
      </c>
      <c r="E3703" s="4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7">
        <f t="shared" si="342"/>
        <v>100.33333333333334</v>
      </c>
      <c r="P3703" s="5">
        <f t="shared" si="343"/>
        <v>38</v>
      </c>
      <c r="Q3703" t="str">
        <f t="shared" si="344"/>
        <v>theater</v>
      </c>
      <c r="R3703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48" x14ac:dyDescent="0.2">
      <c r="A3704">
        <v>3702</v>
      </c>
      <c r="B3704" s="2" t="s">
        <v>3699</v>
      </c>
      <c r="C3704" s="2" t="s">
        <v>7812</v>
      </c>
      <c r="D3704" s="21">
        <v>3000</v>
      </c>
      <c r="E3704" s="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7">
        <f t="shared" si="342"/>
        <v>109.16666666666666</v>
      </c>
      <c r="P3704" s="5">
        <f t="shared" si="343"/>
        <v>155</v>
      </c>
      <c r="Q3704" t="str">
        <f t="shared" si="344"/>
        <v>theater</v>
      </c>
      <c r="R3704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48" x14ac:dyDescent="0.2">
      <c r="A3705">
        <v>3703</v>
      </c>
      <c r="B3705" s="2" t="s">
        <v>3700</v>
      </c>
      <c r="C3705" s="2" t="s">
        <v>7813</v>
      </c>
      <c r="D3705" s="21">
        <v>1050</v>
      </c>
      <c r="E3705" s="4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7">
        <f t="shared" si="342"/>
        <v>123.42857142857142</v>
      </c>
      <c r="P3705" s="5">
        <f t="shared" si="343"/>
        <v>43</v>
      </c>
      <c r="Q3705" t="str">
        <f t="shared" si="344"/>
        <v>theater</v>
      </c>
      <c r="R3705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48" x14ac:dyDescent="0.2">
      <c r="A3706">
        <v>3704</v>
      </c>
      <c r="B3706" s="2" t="s">
        <v>3701</v>
      </c>
      <c r="C3706" s="2" t="s">
        <v>7814</v>
      </c>
      <c r="D3706" s="21">
        <v>300</v>
      </c>
      <c r="E3706" s="4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7">
        <f t="shared" si="342"/>
        <v>136.33666666666667</v>
      </c>
      <c r="P3706" s="5">
        <f t="shared" si="343"/>
        <v>15</v>
      </c>
      <c r="Q3706" t="str">
        <f t="shared" si="344"/>
        <v>theater</v>
      </c>
      <c r="R3706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48" x14ac:dyDescent="0.2">
      <c r="A3707">
        <v>3705</v>
      </c>
      <c r="B3707" s="2" t="s">
        <v>3702</v>
      </c>
      <c r="C3707" s="2" t="s">
        <v>7815</v>
      </c>
      <c r="D3707" s="21">
        <v>2827</v>
      </c>
      <c r="E3707" s="4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7">
        <f t="shared" si="342"/>
        <v>103.46657233816768</v>
      </c>
      <c r="P3707" s="5">
        <f t="shared" si="343"/>
        <v>83</v>
      </c>
      <c r="Q3707" t="str">
        <f t="shared" si="344"/>
        <v>theater</v>
      </c>
      <c r="R3707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48" x14ac:dyDescent="0.2">
      <c r="A3708">
        <v>3706</v>
      </c>
      <c r="B3708" s="2" t="s">
        <v>3703</v>
      </c>
      <c r="C3708" s="2" t="s">
        <v>7816</v>
      </c>
      <c r="D3708" s="21">
        <v>1500</v>
      </c>
      <c r="E3708" s="4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7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32" x14ac:dyDescent="0.2">
      <c r="A3709">
        <v>3707</v>
      </c>
      <c r="B3709" s="2" t="s">
        <v>3704</v>
      </c>
      <c r="C3709" s="2" t="s">
        <v>7817</v>
      </c>
      <c r="D3709" s="21">
        <v>1000</v>
      </c>
      <c r="E3709" s="4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7">
        <f t="shared" si="342"/>
        <v>186</v>
      </c>
      <c r="P3709" s="5">
        <f t="shared" si="343"/>
        <v>80</v>
      </c>
      <c r="Q3709" t="str">
        <f t="shared" si="344"/>
        <v>theater</v>
      </c>
      <c r="R3709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48" x14ac:dyDescent="0.2">
      <c r="A3710">
        <v>3708</v>
      </c>
      <c r="B3710" s="2" t="s">
        <v>3705</v>
      </c>
      <c r="C3710" s="2" t="s">
        <v>7818</v>
      </c>
      <c r="D3710" s="21">
        <v>700</v>
      </c>
      <c r="E3710" s="4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7">
        <f t="shared" si="342"/>
        <v>300</v>
      </c>
      <c r="P3710" s="5">
        <f t="shared" si="343"/>
        <v>53</v>
      </c>
      <c r="Q3710" t="str">
        <f t="shared" si="344"/>
        <v>theater</v>
      </c>
      <c r="R3710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48" x14ac:dyDescent="0.2">
      <c r="A3711">
        <v>3709</v>
      </c>
      <c r="B3711" s="2" t="s">
        <v>3706</v>
      </c>
      <c r="C3711" s="2" t="s">
        <v>7819</v>
      </c>
      <c r="D3711" s="21">
        <v>1000</v>
      </c>
      <c r="E3711" s="4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7">
        <f t="shared" si="342"/>
        <v>108.25</v>
      </c>
      <c r="P3711" s="5">
        <f t="shared" si="343"/>
        <v>30</v>
      </c>
      <c r="Q3711" t="str">
        <f t="shared" si="344"/>
        <v>theater</v>
      </c>
      <c r="R3711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32" x14ac:dyDescent="0.2">
      <c r="A3712">
        <v>3710</v>
      </c>
      <c r="B3712" s="2" t="s">
        <v>3707</v>
      </c>
      <c r="C3712" s="2" t="s">
        <v>7820</v>
      </c>
      <c r="D3712" s="21">
        <v>1300</v>
      </c>
      <c r="E3712" s="4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7">
        <f t="shared" si="342"/>
        <v>141.15384615384616</v>
      </c>
      <c r="P3712" s="5">
        <f t="shared" si="343"/>
        <v>67</v>
      </c>
      <c r="Q3712" t="str">
        <f t="shared" si="344"/>
        <v>theater</v>
      </c>
      <c r="R3712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32" x14ac:dyDescent="0.2">
      <c r="A3713">
        <v>3711</v>
      </c>
      <c r="B3713" s="2" t="s">
        <v>3708</v>
      </c>
      <c r="C3713" s="2" t="s">
        <v>7821</v>
      </c>
      <c r="D3713" s="21">
        <v>500</v>
      </c>
      <c r="E3713" s="4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7">
        <f t="shared" si="342"/>
        <v>113.99999999999999</v>
      </c>
      <c r="P3713" s="5">
        <f t="shared" si="343"/>
        <v>27</v>
      </c>
      <c r="Q3713" t="str">
        <f t="shared" si="344"/>
        <v>theater</v>
      </c>
      <c r="R3713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48" x14ac:dyDescent="0.2">
      <c r="A3714">
        <v>3712</v>
      </c>
      <c r="B3714" s="2" t="s">
        <v>3709</v>
      </c>
      <c r="C3714" s="2" t="s">
        <v>7822</v>
      </c>
      <c r="D3714" s="21">
        <v>7500</v>
      </c>
      <c r="E3714" s="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7">
        <f t="shared" si="342"/>
        <v>153.73333333333335</v>
      </c>
      <c r="P3714" s="5">
        <f t="shared" si="343"/>
        <v>110</v>
      </c>
      <c r="Q3714" t="str">
        <f t="shared" si="344"/>
        <v>theater</v>
      </c>
      <c r="R3714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48" x14ac:dyDescent="0.2">
      <c r="A3715">
        <v>3713</v>
      </c>
      <c r="B3715" s="2" t="s">
        <v>3710</v>
      </c>
      <c r="C3715" s="2" t="s">
        <v>7823</v>
      </c>
      <c r="D3715" s="21">
        <v>2000</v>
      </c>
      <c r="E3715" s="4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7">
        <f t="shared" ref="O3715:O3778" si="348">(E3715/D3715)*100</f>
        <v>101.49999999999999</v>
      </c>
      <c r="P3715" s="5">
        <f t="shared" ref="P3715:P3778" si="349">IF(E3715, QUOTIENT(E3715,L3715),0)</f>
        <v>106</v>
      </c>
      <c r="Q3715" t="str">
        <f t="shared" ref="Q3715:Q3778" si="350">LEFT(N3715,FIND("/",N3715,1)-1)</f>
        <v>theater</v>
      </c>
      <c r="R3715" t="str">
        <f t="shared" ref="R3715:R3778" si="351">RIGHT(N3715,LEN(N3715)-FIND("/",N3715,1))</f>
        <v>plays</v>
      </c>
      <c r="S3715" s="15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2" t="s">
        <v>3711</v>
      </c>
      <c r="C3716" s="2" t="s">
        <v>7824</v>
      </c>
      <c r="D3716" s="21">
        <v>10000</v>
      </c>
      <c r="E3716" s="4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7">
        <f t="shared" si="348"/>
        <v>102.35000000000001</v>
      </c>
      <c r="P3716" s="5">
        <f t="shared" si="349"/>
        <v>105</v>
      </c>
      <c r="Q3716" t="str">
        <f t="shared" si="350"/>
        <v>theater</v>
      </c>
      <c r="R3716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48" x14ac:dyDescent="0.2">
      <c r="A3717">
        <v>3715</v>
      </c>
      <c r="B3717" s="2" t="s">
        <v>3712</v>
      </c>
      <c r="C3717" s="2" t="s">
        <v>7825</v>
      </c>
      <c r="D3717" s="21">
        <v>3500</v>
      </c>
      <c r="E3717" s="4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7">
        <f t="shared" si="348"/>
        <v>102.57142857142858</v>
      </c>
      <c r="P3717" s="5">
        <f t="shared" si="349"/>
        <v>132</v>
      </c>
      <c r="Q3717" t="str">
        <f t="shared" si="350"/>
        <v>theater</v>
      </c>
      <c r="R3717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48" x14ac:dyDescent="0.2">
      <c r="A3718">
        <v>3716</v>
      </c>
      <c r="B3718" s="2" t="s">
        <v>3713</v>
      </c>
      <c r="C3718" s="2" t="s">
        <v>7826</v>
      </c>
      <c r="D3718" s="21">
        <v>800</v>
      </c>
      <c r="E3718" s="4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7">
        <f t="shared" si="348"/>
        <v>155.75</v>
      </c>
      <c r="P3718" s="5">
        <f t="shared" si="349"/>
        <v>51</v>
      </c>
      <c r="Q3718" t="str">
        <f t="shared" si="350"/>
        <v>theater</v>
      </c>
      <c r="R3718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48" x14ac:dyDescent="0.2">
      <c r="A3719">
        <v>3717</v>
      </c>
      <c r="B3719" s="2" t="s">
        <v>3714</v>
      </c>
      <c r="C3719" s="2" t="s">
        <v>7827</v>
      </c>
      <c r="D3719" s="21">
        <v>4000</v>
      </c>
      <c r="E3719" s="4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7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48" x14ac:dyDescent="0.2">
      <c r="A3720">
        <v>3718</v>
      </c>
      <c r="B3720" s="2" t="s">
        <v>3715</v>
      </c>
      <c r="C3720" s="2" t="s">
        <v>7828</v>
      </c>
      <c r="D3720" s="21">
        <v>500</v>
      </c>
      <c r="E3720" s="4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7">
        <f t="shared" si="348"/>
        <v>239.4</v>
      </c>
      <c r="P3720" s="5">
        <f t="shared" si="349"/>
        <v>26</v>
      </c>
      <c r="Q3720" t="str">
        <f t="shared" si="350"/>
        <v>theater</v>
      </c>
      <c r="R3720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32" x14ac:dyDescent="0.2">
      <c r="A3721">
        <v>3719</v>
      </c>
      <c r="B3721" s="2" t="s">
        <v>3716</v>
      </c>
      <c r="C3721" s="2" t="s">
        <v>7829</v>
      </c>
      <c r="D3721" s="21">
        <v>200</v>
      </c>
      <c r="E3721" s="4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7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32" x14ac:dyDescent="0.2">
      <c r="A3722">
        <v>3720</v>
      </c>
      <c r="B3722" s="2" t="s">
        <v>3717</v>
      </c>
      <c r="C3722" s="2" t="s">
        <v>7830</v>
      </c>
      <c r="D3722" s="21">
        <v>3300</v>
      </c>
      <c r="E3722" s="4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7">
        <f t="shared" si="348"/>
        <v>104.51515151515152</v>
      </c>
      <c r="P3722" s="5">
        <f t="shared" si="349"/>
        <v>86</v>
      </c>
      <c r="Q3722" t="str">
        <f t="shared" si="350"/>
        <v>theater</v>
      </c>
      <c r="R3722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48" x14ac:dyDescent="0.2">
      <c r="A3723">
        <v>3721</v>
      </c>
      <c r="B3723" s="2" t="s">
        <v>3718</v>
      </c>
      <c r="C3723" s="2" t="s">
        <v>7831</v>
      </c>
      <c r="D3723" s="21">
        <v>5000</v>
      </c>
      <c r="E3723" s="4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7">
        <f t="shared" si="348"/>
        <v>100.8</v>
      </c>
      <c r="P3723" s="5">
        <f t="shared" si="349"/>
        <v>114</v>
      </c>
      <c r="Q3723" t="str">
        <f t="shared" si="350"/>
        <v>theater</v>
      </c>
      <c r="R3723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64" x14ac:dyDescent="0.2">
      <c r="A3724">
        <v>3722</v>
      </c>
      <c r="B3724" s="2" t="s">
        <v>3719</v>
      </c>
      <c r="C3724" s="2" t="s">
        <v>7832</v>
      </c>
      <c r="D3724" s="21">
        <v>1500</v>
      </c>
      <c r="E3724" s="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7">
        <f t="shared" si="348"/>
        <v>111.20000000000002</v>
      </c>
      <c r="P3724" s="5">
        <f t="shared" si="349"/>
        <v>47</v>
      </c>
      <c r="Q3724" t="str">
        <f t="shared" si="350"/>
        <v>theater</v>
      </c>
      <c r="R3724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32" x14ac:dyDescent="0.2">
      <c r="A3725">
        <v>3723</v>
      </c>
      <c r="B3725" s="2" t="s">
        <v>3720</v>
      </c>
      <c r="C3725" s="2" t="s">
        <v>7833</v>
      </c>
      <c r="D3725" s="21">
        <v>4500</v>
      </c>
      <c r="E3725" s="4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7">
        <f t="shared" si="348"/>
        <v>102.04444444444445</v>
      </c>
      <c r="P3725" s="5">
        <f t="shared" si="349"/>
        <v>72</v>
      </c>
      <c r="Q3725" t="str">
        <f t="shared" si="350"/>
        <v>theater</v>
      </c>
      <c r="R3725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48" x14ac:dyDescent="0.2">
      <c r="A3726">
        <v>3724</v>
      </c>
      <c r="B3726" s="2" t="s">
        <v>3721</v>
      </c>
      <c r="C3726" s="2" t="s">
        <v>7834</v>
      </c>
      <c r="D3726" s="21">
        <v>4300</v>
      </c>
      <c r="E3726" s="4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7">
        <f t="shared" si="348"/>
        <v>102.54767441860466</v>
      </c>
      <c r="P3726" s="5">
        <f t="shared" si="349"/>
        <v>49</v>
      </c>
      <c r="Q3726" t="str">
        <f t="shared" si="350"/>
        <v>theater</v>
      </c>
      <c r="R3726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48" x14ac:dyDescent="0.2">
      <c r="A3727">
        <v>3725</v>
      </c>
      <c r="B3727" s="2" t="s">
        <v>3722</v>
      </c>
      <c r="C3727" s="2" t="s">
        <v>7835</v>
      </c>
      <c r="D3727" s="21">
        <v>300</v>
      </c>
      <c r="E3727" s="4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7">
        <f t="shared" si="348"/>
        <v>127</v>
      </c>
      <c r="P3727" s="5">
        <f t="shared" si="349"/>
        <v>25</v>
      </c>
      <c r="Q3727" t="str">
        <f t="shared" si="350"/>
        <v>theater</v>
      </c>
      <c r="R3727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48" x14ac:dyDescent="0.2">
      <c r="A3728">
        <v>3726</v>
      </c>
      <c r="B3728" s="2" t="s">
        <v>3723</v>
      </c>
      <c r="C3728" s="2" t="s">
        <v>7836</v>
      </c>
      <c r="D3728" s="21">
        <v>850</v>
      </c>
      <c r="E3728" s="4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7">
        <f t="shared" si="348"/>
        <v>338.70588235294122</v>
      </c>
      <c r="P3728" s="5">
        <f t="shared" si="349"/>
        <v>62</v>
      </c>
      <c r="Q3728" t="str">
        <f t="shared" si="350"/>
        <v>theater</v>
      </c>
      <c r="R3728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48" x14ac:dyDescent="0.2">
      <c r="A3729">
        <v>3727</v>
      </c>
      <c r="B3729" s="2" t="s">
        <v>3724</v>
      </c>
      <c r="C3729" s="2" t="s">
        <v>7837</v>
      </c>
      <c r="D3729" s="21">
        <v>2000</v>
      </c>
      <c r="E3729" s="4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7">
        <f t="shared" si="348"/>
        <v>100.75</v>
      </c>
      <c r="P3729" s="5">
        <f t="shared" si="349"/>
        <v>61</v>
      </c>
      <c r="Q3729" t="str">
        <f t="shared" si="350"/>
        <v>theater</v>
      </c>
      <c r="R3729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32" x14ac:dyDescent="0.2">
      <c r="A3730">
        <v>3728</v>
      </c>
      <c r="B3730" s="2" t="s">
        <v>3725</v>
      </c>
      <c r="C3730" s="2" t="s">
        <v>7838</v>
      </c>
      <c r="D3730" s="21">
        <v>20000</v>
      </c>
      <c r="E3730" s="4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7">
        <f t="shared" si="348"/>
        <v>9.31</v>
      </c>
      <c r="P3730" s="5">
        <f t="shared" si="349"/>
        <v>60</v>
      </c>
      <c r="Q3730" t="str">
        <f t="shared" si="350"/>
        <v>theater</v>
      </c>
      <c r="R3730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48" x14ac:dyDescent="0.2">
      <c r="A3731">
        <v>3729</v>
      </c>
      <c r="B3731" s="2" t="s">
        <v>3726</v>
      </c>
      <c r="C3731" s="2" t="s">
        <v>7839</v>
      </c>
      <c r="D3731" s="21">
        <v>5000</v>
      </c>
      <c r="E3731" s="4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7">
        <f t="shared" si="348"/>
        <v>7.24</v>
      </c>
      <c r="P3731" s="5">
        <f t="shared" si="349"/>
        <v>72</v>
      </c>
      <c r="Q3731" t="str">
        <f t="shared" si="350"/>
        <v>theater</v>
      </c>
      <c r="R3731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48" x14ac:dyDescent="0.2">
      <c r="A3732">
        <v>3730</v>
      </c>
      <c r="B3732" s="2" t="s">
        <v>3727</v>
      </c>
      <c r="C3732" s="2" t="s">
        <v>7840</v>
      </c>
      <c r="D3732" s="21">
        <v>1000</v>
      </c>
      <c r="E3732" s="4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7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48" x14ac:dyDescent="0.2">
      <c r="A3733">
        <v>3731</v>
      </c>
      <c r="B3733" s="2" t="s">
        <v>3728</v>
      </c>
      <c r="C3733" s="2" t="s">
        <v>7841</v>
      </c>
      <c r="D3733" s="21">
        <v>5500</v>
      </c>
      <c r="E3733" s="4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7">
        <f t="shared" si="348"/>
        <v>11.272727272727273</v>
      </c>
      <c r="P3733" s="5">
        <f t="shared" si="349"/>
        <v>51</v>
      </c>
      <c r="Q3733" t="str">
        <f t="shared" si="350"/>
        <v>theater</v>
      </c>
      <c r="R3733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32" x14ac:dyDescent="0.2">
      <c r="A3734">
        <v>3732</v>
      </c>
      <c r="B3734" s="2" t="s">
        <v>3729</v>
      </c>
      <c r="C3734" s="2" t="s">
        <v>7842</v>
      </c>
      <c r="D3734" s="21">
        <v>850</v>
      </c>
      <c r="E3734" s="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7">
        <f t="shared" si="348"/>
        <v>15.411764705882353</v>
      </c>
      <c r="P3734" s="5">
        <f t="shared" si="349"/>
        <v>32</v>
      </c>
      <c r="Q3734" t="str">
        <f t="shared" si="350"/>
        <v>theater</v>
      </c>
      <c r="R3734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48" x14ac:dyDescent="0.2">
      <c r="A3735">
        <v>3733</v>
      </c>
      <c r="B3735" s="2" t="s">
        <v>3730</v>
      </c>
      <c r="C3735" s="2" t="s">
        <v>7843</v>
      </c>
      <c r="D3735" s="21">
        <v>1500</v>
      </c>
      <c r="E3735" s="4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7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48" x14ac:dyDescent="0.2">
      <c r="A3736">
        <v>3734</v>
      </c>
      <c r="B3736" s="2" t="s">
        <v>3731</v>
      </c>
      <c r="C3736" s="2" t="s">
        <v>7844</v>
      </c>
      <c r="D3736" s="21">
        <v>1500</v>
      </c>
      <c r="E3736" s="4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7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32" x14ac:dyDescent="0.2">
      <c r="A3737">
        <v>3735</v>
      </c>
      <c r="B3737" s="2" t="s">
        <v>3732</v>
      </c>
      <c r="C3737" s="2" t="s">
        <v>7845</v>
      </c>
      <c r="D3737" s="21">
        <v>150</v>
      </c>
      <c r="E3737" s="4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7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48" x14ac:dyDescent="0.2">
      <c r="A3738">
        <v>3736</v>
      </c>
      <c r="B3738" s="2" t="s">
        <v>3733</v>
      </c>
      <c r="C3738" s="2" t="s">
        <v>7846</v>
      </c>
      <c r="D3738" s="21">
        <v>1500</v>
      </c>
      <c r="E3738" s="4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7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32" x14ac:dyDescent="0.2">
      <c r="A3739">
        <v>3737</v>
      </c>
      <c r="B3739" s="2" t="s">
        <v>3734</v>
      </c>
      <c r="C3739" s="2" t="s">
        <v>7847</v>
      </c>
      <c r="D3739" s="21">
        <v>700</v>
      </c>
      <c r="E3739" s="4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7">
        <f t="shared" si="348"/>
        <v>21.428571428571427</v>
      </c>
      <c r="P3739" s="5">
        <f t="shared" si="349"/>
        <v>37</v>
      </c>
      <c r="Q3739" t="str">
        <f t="shared" si="350"/>
        <v>theater</v>
      </c>
      <c r="R3739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32" x14ac:dyDescent="0.2">
      <c r="A3740">
        <v>3738</v>
      </c>
      <c r="B3740" s="2" t="s">
        <v>3735</v>
      </c>
      <c r="C3740" s="2" t="s">
        <v>7848</v>
      </c>
      <c r="D3740" s="21">
        <v>1500</v>
      </c>
      <c r="E3740" s="4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7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48" x14ac:dyDescent="0.2">
      <c r="A3741">
        <v>3739</v>
      </c>
      <c r="B3741" s="2" t="s">
        <v>3736</v>
      </c>
      <c r="C3741" s="2" t="s">
        <v>7849</v>
      </c>
      <c r="D3741" s="21">
        <v>4000</v>
      </c>
      <c r="E3741" s="4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7">
        <f t="shared" si="348"/>
        <v>20.125</v>
      </c>
      <c r="P3741" s="5">
        <f t="shared" si="349"/>
        <v>100</v>
      </c>
      <c r="Q3741" t="str">
        <f t="shared" si="350"/>
        <v>theater</v>
      </c>
      <c r="R3741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48" x14ac:dyDescent="0.2">
      <c r="A3742">
        <v>3740</v>
      </c>
      <c r="B3742" s="2" t="s">
        <v>3737</v>
      </c>
      <c r="C3742" s="2" t="s">
        <v>7850</v>
      </c>
      <c r="D3742" s="21">
        <v>2000</v>
      </c>
      <c r="E3742" s="4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7">
        <f t="shared" si="348"/>
        <v>17.899999999999999</v>
      </c>
      <c r="P3742" s="5">
        <f t="shared" si="349"/>
        <v>25</v>
      </c>
      <c r="Q3742" t="str">
        <f t="shared" si="350"/>
        <v>theater</v>
      </c>
      <c r="R3742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48" x14ac:dyDescent="0.2">
      <c r="A3743">
        <v>3741</v>
      </c>
      <c r="B3743" s="2" t="s">
        <v>3738</v>
      </c>
      <c r="C3743" s="2" t="s">
        <v>7851</v>
      </c>
      <c r="D3743" s="21">
        <v>20000</v>
      </c>
      <c r="E3743" s="4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7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48" x14ac:dyDescent="0.2">
      <c r="A3744">
        <v>3742</v>
      </c>
      <c r="B3744" s="2" t="s">
        <v>3739</v>
      </c>
      <c r="C3744" s="2" t="s">
        <v>7852</v>
      </c>
      <c r="D3744" s="21">
        <v>5000</v>
      </c>
      <c r="E3744" s="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7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32" x14ac:dyDescent="0.2">
      <c r="A3745">
        <v>3743</v>
      </c>
      <c r="B3745" s="2" t="s">
        <v>3740</v>
      </c>
      <c r="C3745" s="2" t="s">
        <v>7853</v>
      </c>
      <c r="D3745" s="21">
        <v>2200</v>
      </c>
      <c r="E3745" s="4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7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48" x14ac:dyDescent="0.2">
      <c r="A3746">
        <v>3744</v>
      </c>
      <c r="B3746" s="2" t="s">
        <v>3741</v>
      </c>
      <c r="C3746" s="2" t="s">
        <v>7854</v>
      </c>
      <c r="D3746" s="21">
        <v>1200</v>
      </c>
      <c r="E3746" s="4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7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48" x14ac:dyDescent="0.2">
      <c r="A3747">
        <v>3745</v>
      </c>
      <c r="B3747" s="2" t="s">
        <v>3742</v>
      </c>
      <c r="C3747" s="2" t="s">
        <v>7855</v>
      </c>
      <c r="D3747" s="21">
        <v>100</v>
      </c>
      <c r="E3747" s="4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7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ht="16" x14ac:dyDescent="0.2">
      <c r="A3748">
        <v>3746</v>
      </c>
      <c r="B3748" s="2" t="s">
        <v>3743</v>
      </c>
      <c r="C3748" s="2" t="s">
        <v>7856</v>
      </c>
      <c r="D3748" s="21">
        <v>8500</v>
      </c>
      <c r="E3748" s="4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7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32" x14ac:dyDescent="0.2">
      <c r="A3749">
        <v>3747</v>
      </c>
      <c r="B3749" s="2" t="s">
        <v>3744</v>
      </c>
      <c r="C3749" s="2" t="s">
        <v>7857</v>
      </c>
      <c r="D3749" s="21">
        <v>2500</v>
      </c>
      <c r="E3749" s="4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7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48" x14ac:dyDescent="0.2">
      <c r="A3750">
        <v>3748</v>
      </c>
      <c r="B3750" s="2" t="s">
        <v>3745</v>
      </c>
      <c r="C3750" s="2" t="s">
        <v>7858</v>
      </c>
      <c r="D3750" s="21">
        <v>5000</v>
      </c>
      <c r="E3750" s="4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7">
        <f t="shared" si="348"/>
        <v>103.52</v>
      </c>
      <c r="P3750" s="5">
        <f t="shared" si="349"/>
        <v>99</v>
      </c>
      <c r="Q3750" t="str">
        <f t="shared" si="350"/>
        <v>theater</v>
      </c>
      <c r="R3750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48" x14ac:dyDescent="0.2">
      <c r="A3751">
        <v>3749</v>
      </c>
      <c r="B3751" s="2" t="s">
        <v>3746</v>
      </c>
      <c r="C3751" s="2" t="s">
        <v>7859</v>
      </c>
      <c r="D3751" s="21">
        <v>500</v>
      </c>
      <c r="E3751" s="4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7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96" x14ac:dyDescent="0.2">
      <c r="A3752">
        <v>3750</v>
      </c>
      <c r="B3752" s="2" t="s">
        <v>3747</v>
      </c>
      <c r="C3752" s="2" t="s">
        <v>7860</v>
      </c>
      <c r="D3752" s="21">
        <v>6000</v>
      </c>
      <c r="E3752" s="4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7">
        <f t="shared" si="348"/>
        <v>100.44999999999999</v>
      </c>
      <c r="P3752" s="5">
        <f t="shared" si="349"/>
        <v>215</v>
      </c>
      <c r="Q3752" t="str">
        <f t="shared" si="350"/>
        <v>theater</v>
      </c>
      <c r="R3752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48" x14ac:dyDescent="0.2">
      <c r="A3753">
        <v>3751</v>
      </c>
      <c r="B3753" s="2" t="s">
        <v>3748</v>
      </c>
      <c r="C3753" s="2" t="s">
        <v>7861</v>
      </c>
      <c r="D3753" s="21">
        <v>1000</v>
      </c>
      <c r="E3753" s="4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7">
        <f t="shared" si="348"/>
        <v>132.6</v>
      </c>
      <c r="P3753" s="5">
        <f t="shared" si="349"/>
        <v>120</v>
      </c>
      <c r="Q3753" t="str">
        <f t="shared" si="350"/>
        <v>theater</v>
      </c>
      <c r="R3753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64" x14ac:dyDescent="0.2">
      <c r="A3754">
        <v>3752</v>
      </c>
      <c r="B3754" s="2" t="s">
        <v>3749</v>
      </c>
      <c r="C3754" s="2" t="s">
        <v>7862</v>
      </c>
      <c r="D3754" s="21">
        <v>500</v>
      </c>
      <c r="E3754" s="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7">
        <f t="shared" si="348"/>
        <v>112.99999999999999</v>
      </c>
      <c r="P3754" s="5">
        <f t="shared" si="349"/>
        <v>37</v>
      </c>
      <c r="Q3754" t="str">
        <f t="shared" si="350"/>
        <v>theater</v>
      </c>
      <c r="R3754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48" x14ac:dyDescent="0.2">
      <c r="A3755">
        <v>3753</v>
      </c>
      <c r="B3755" s="2" t="s">
        <v>3750</v>
      </c>
      <c r="C3755" s="2" t="s">
        <v>7863</v>
      </c>
      <c r="D3755" s="21">
        <v>5000</v>
      </c>
      <c r="E3755" s="4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7">
        <f t="shared" si="348"/>
        <v>103.34</v>
      </c>
      <c r="P3755" s="5">
        <f t="shared" si="349"/>
        <v>172</v>
      </c>
      <c r="Q3755" t="str">
        <f t="shared" si="350"/>
        <v>theater</v>
      </c>
      <c r="R3755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48" x14ac:dyDescent="0.2">
      <c r="A3756">
        <v>3754</v>
      </c>
      <c r="B3756" s="2" t="s">
        <v>3751</v>
      </c>
      <c r="C3756" s="2" t="s">
        <v>7864</v>
      </c>
      <c r="D3756" s="21">
        <v>2500</v>
      </c>
      <c r="E3756" s="4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7">
        <f t="shared" si="348"/>
        <v>120</v>
      </c>
      <c r="P3756" s="5">
        <f t="shared" si="349"/>
        <v>111</v>
      </c>
      <c r="Q3756" t="str">
        <f t="shared" si="350"/>
        <v>theater</v>
      </c>
      <c r="R3756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48" x14ac:dyDescent="0.2">
      <c r="A3757">
        <v>3755</v>
      </c>
      <c r="B3757" s="2" t="s">
        <v>3752</v>
      </c>
      <c r="C3757" s="2" t="s">
        <v>7865</v>
      </c>
      <c r="D3757" s="21">
        <v>550</v>
      </c>
      <c r="E3757" s="4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7">
        <f t="shared" si="348"/>
        <v>129.63636363636363</v>
      </c>
      <c r="P3757" s="5">
        <f t="shared" si="349"/>
        <v>25</v>
      </c>
      <c r="Q3757" t="str">
        <f t="shared" si="350"/>
        <v>theater</v>
      </c>
      <c r="R3757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48" x14ac:dyDescent="0.2">
      <c r="A3758">
        <v>3756</v>
      </c>
      <c r="B3758" s="2" t="s">
        <v>3753</v>
      </c>
      <c r="C3758" s="2" t="s">
        <v>7866</v>
      </c>
      <c r="D3758" s="21">
        <v>4500</v>
      </c>
      <c r="E3758" s="4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7">
        <f t="shared" si="348"/>
        <v>101.11111111111111</v>
      </c>
      <c r="P3758" s="5">
        <f t="shared" si="349"/>
        <v>267</v>
      </c>
      <c r="Q3758" t="str">
        <f t="shared" si="350"/>
        <v>theater</v>
      </c>
      <c r="R3758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48" x14ac:dyDescent="0.2">
      <c r="A3759">
        <v>3757</v>
      </c>
      <c r="B3759" s="2" t="s">
        <v>3754</v>
      </c>
      <c r="C3759" s="2" t="s">
        <v>7867</v>
      </c>
      <c r="D3759" s="21">
        <v>3500</v>
      </c>
      <c r="E3759" s="4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7">
        <f t="shared" si="348"/>
        <v>108.51428571428572</v>
      </c>
      <c r="P3759" s="5">
        <f t="shared" si="349"/>
        <v>75</v>
      </c>
      <c r="Q3759" t="str">
        <f t="shared" si="350"/>
        <v>theater</v>
      </c>
      <c r="R3759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32" x14ac:dyDescent="0.2">
      <c r="A3760">
        <v>3758</v>
      </c>
      <c r="B3760" s="2" t="s">
        <v>3755</v>
      </c>
      <c r="C3760" s="2" t="s">
        <v>7868</v>
      </c>
      <c r="D3760" s="21">
        <v>1500</v>
      </c>
      <c r="E3760" s="4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7">
        <f t="shared" si="348"/>
        <v>102.33333333333334</v>
      </c>
      <c r="P3760" s="5">
        <f t="shared" si="349"/>
        <v>59</v>
      </c>
      <c r="Q3760" t="str">
        <f t="shared" si="350"/>
        <v>theater</v>
      </c>
      <c r="R3760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32" x14ac:dyDescent="0.2">
      <c r="A3761">
        <v>3759</v>
      </c>
      <c r="B3761" s="2" t="s">
        <v>3756</v>
      </c>
      <c r="C3761" s="2" t="s">
        <v>7869</v>
      </c>
      <c r="D3761" s="21">
        <v>4000</v>
      </c>
      <c r="E3761" s="4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7">
        <f t="shared" si="348"/>
        <v>110.24425000000002</v>
      </c>
      <c r="P3761" s="5">
        <f t="shared" si="349"/>
        <v>50</v>
      </c>
      <c r="Q3761" t="str">
        <f t="shared" si="350"/>
        <v>theater</v>
      </c>
      <c r="R3761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48" x14ac:dyDescent="0.2">
      <c r="A3762">
        <v>3760</v>
      </c>
      <c r="B3762" s="2" t="s">
        <v>3757</v>
      </c>
      <c r="C3762" s="2" t="s">
        <v>7870</v>
      </c>
      <c r="D3762" s="21">
        <v>5000</v>
      </c>
      <c r="E3762" s="4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7">
        <f t="shared" si="348"/>
        <v>101.0154</v>
      </c>
      <c r="P3762" s="5">
        <f t="shared" si="349"/>
        <v>55</v>
      </c>
      <c r="Q3762" t="str">
        <f t="shared" si="350"/>
        <v>theater</v>
      </c>
      <c r="R3762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48" x14ac:dyDescent="0.2">
      <c r="A3763">
        <v>3761</v>
      </c>
      <c r="B3763" s="2" t="s">
        <v>3758</v>
      </c>
      <c r="C3763" s="2" t="s">
        <v>7871</v>
      </c>
      <c r="D3763" s="21">
        <v>500</v>
      </c>
      <c r="E3763" s="4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7">
        <f t="shared" si="348"/>
        <v>100</v>
      </c>
      <c r="P3763" s="5">
        <f t="shared" si="349"/>
        <v>166</v>
      </c>
      <c r="Q3763" t="str">
        <f t="shared" si="350"/>
        <v>theater</v>
      </c>
      <c r="R3763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48" x14ac:dyDescent="0.2">
      <c r="A3764">
        <v>3762</v>
      </c>
      <c r="B3764" s="2" t="s">
        <v>3759</v>
      </c>
      <c r="C3764" s="2" t="s">
        <v>7872</v>
      </c>
      <c r="D3764" s="21">
        <v>1250</v>
      </c>
      <c r="E3764" s="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7">
        <f t="shared" si="348"/>
        <v>106.24</v>
      </c>
      <c r="P3764" s="5">
        <f t="shared" si="349"/>
        <v>47</v>
      </c>
      <c r="Q3764" t="str">
        <f t="shared" si="350"/>
        <v>theater</v>
      </c>
      <c r="R3764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32" x14ac:dyDescent="0.2">
      <c r="A3765">
        <v>3763</v>
      </c>
      <c r="B3765" s="2" t="s">
        <v>3760</v>
      </c>
      <c r="C3765" s="2" t="s">
        <v>7873</v>
      </c>
      <c r="D3765" s="21">
        <v>5000</v>
      </c>
      <c r="E3765" s="4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7">
        <f t="shared" si="348"/>
        <v>100</v>
      </c>
      <c r="P3765" s="5">
        <f t="shared" si="349"/>
        <v>64</v>
      </c>
      <c r="Q3765" t="str">
        <f t="shared" si="350"/>
        <v>theater</v>
      </c>
      <c r="R3765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48" x14ac:dyDescent="0.2">
      <c r="A3766">
        <v>3764</v>
      </c>
      <c r="B3766" s="2" t="s">
        <v>3761</v>
      </c>
      <c r="C3766" s="2" t="s">
        <v>7874</v>
      </c>
      <c r="D3766" s="21">
        <v>1500</v>
      </c>
      <c r="E3766" s="4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7">
        <f t="shared" si="348"/>
        <v>100</v>
      </c>
      <c r="P3766" s="5">
        <f t="shared" si="349"/>
        <v>55</v>
      </c>
      <c r="Q3766" t="str">
        <f t="shared" si="350"/>
        <v>theater</v>
      </c>
      <c r="R3766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48" x14ac:dyDescent="0.2">
      <c r="A3767">
        <v>3765</v>
      </c>
      <c r="B3767" s="2" t="s">
        <v>3762</v>
      </c>
      <c r="C3767" s="2" t="s">
        <v>7875</v>
      </c>
      <c r="D3767" s="21">
        <v>7000</v>
      </c>
      <c r="E3767" s="4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7">
        <f t="shared" si="348"/>
        <v>113.45714285714286</v>
      </c>
      <c r="P3767" s="5">
        <f t="shared" si="349"/>
        <v>74</v>
      </c>
      <c r="Q3767" t="str">
        <f t="shared" si="350"/>
        <v>theater</v>
      </c>
      <c r="R3767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32" x14ac:dyDescent="0.2">
      <c r="A3768">
        <v>3766</v>
      </c>
      <c r="B3768" s="2" t="s">
        <v>3763</v>
      </c>
      <c r="C3768" s="2" t="s">
        <v>7876</v>
      </c>
      <c r="D3768" s="21">
        <v>10000</v>
      </c>
      <c r="E3768" s="4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7">
        <f t="shared" si="348"/>
        <v>102.65010000000001</v>
      </c>
      <c r="P3768" s="5">
        <f t="shared" si="349"/>
        <v>106</v>
      </c>
      <c r="Q3768" t="str">
        <f t="shared" si="350"/>
        <v>theater</v>
      </c>
      <c r="R3768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48" x14ac:dyDescent="0.2">
      <c r="A3769">
        <v>3767</v>
      </c>
      <c r="B3769" s="2" t="s">
        <v>3764</v>
      </c>
      <c r="C3769" s="2" t="s">
        <v>7877</v>
      </c>
      <c r="D3769" s="21">
        <v>2000</v>
      </c>
      <c r="E3769" s="4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7">
        <f t="shared" si="348"/>
        <v>116.75</v>
      </c>
      <c r="P3769" s="5">
        <f t="shared" si="349"/>
        <v>41</v>
      </c>
      <c r="Q3769" t="str">
        <f t="shared" si="350"/>
        <v>theater</v>
      </c>
      <c r="R3769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48" x14ac:dyDescent="0.2">
      <c r="A3770">
        <v>3768</v>
      </c>
      <c r="B3770" s="2" t="s">
        <v>3765</v>
      </c>
      <c r="C3770" s="2" t="s">
        <v>7878</v>
      </c>
      <c r="D3770" s="21">
        <v>4000</v>
      </c>
      <c r="E3770" s="4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7">
        <f t="shared" si="348"/>
        <v>107.65274999999998</v>
      </c>
      <c r="P3770" s="5">
        <f t="shared" si="349"/>
        <v>74</v>
      </c>
      <c r="Q3770" t="str">
        <f t="shared" si="350"/>
        <v>theater</v>
      </c>
      <c r="R3770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48" x14ac:dyDescent="0.2">
      <c r="A3771">
        <v>3769</v>
      </c>
      <c r="B3771" s="2" t="s">
        <v>3766</v>
      </c>
      <c r="C3771" s="2" t="s">
        <v>7879</v>
      </c>
      <c r="D3771" s="21">
        <v>1100</v>
      </c>
      <c r="E3771" s="4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7">
        <f t="shared" si="348"/>
        <v>100</v>
      </c>
      <c r="P3771" s="5">
        <f t="shared" si="349"/>
        <v>73</v>
      </c>
      <c r="Q3771" t="str">
        <f t="shared" si="350"/>
        <v>theater</v>
      </c>
      <c r="R3771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48" x14ac:dyDescent="0.2">
      <c r="A3772">
        <v>3770</v>
      </c>
      <c r="B3772" s="2" t="s">
        <v>3767</v>
      </c>
      <c r="C3772" s="2" t="s">
        <v>7880</v>
      </c>
      <c r="D3772" s="21">
        <v>2000</v>
      </c>
      <c r="E3772" s="4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7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32" x14ac:dyDescent="0.2">
      <c r="A3773">
        <v>3771</v>
      </c>
      <c r="B3773" s="2" t="s">
        <v>3768</v>
      </c>
      <c r="C3773" s="2" t="s">
        <v>7881</v>
      </c>
      <c r="D3773" s="21">
        <v>1000</v>
      </c>
      <c r="E3773" s="4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7">
        <f t="shared" si="348"/>
        <v>146</v>
      </c>
      <c r="P3773" s="5">
        <f t="shared" si="349"/>
        <v>38</v>
      </c>
      <c r="Q3773" t="str">
        <f t="shared" si="350"/>
        <v>theater</v>
      </c>
      <c r="R3773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48" x14ac:dyDescent="0.2">
      <c r="A3774">
        <v>3772</v>
      </c>
      <c r="B3774" s="2" t="s">
        <v>3769</v>
      </c>
      <c r="C3774" s="2" t="s">
        <v>7882</v>
      </c>
      <c r="D3774" s="21">
        <v>5000</v>
      </c>
      <c r="E3774" s="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7">
        <f t="shared" si="348"/>
        <v>110.2</v>
      </c>
      <c r="P3774" s="5">
        <f t="shared" si="349"/>
        <v>166</v>
      </c>
      <c r="Q3774" t="str">
        <f t="shared" si="350"/>
        <v>theater</v>
      </c>
      <c r="R3774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32" x14ac:dyDescent="0.2">
      <c r="A3775">
        <v>3773</v>
      </c>
      <c r="B3775" s="2" t="s">
        <v>3770</v>
      </c>
      <c r="C3775" s="2" t="s">
        <v>7883</v>
      </c>
      <c r="D3775" s="21">
        <v>5000</v>
      </c>
      <c r="E3775" s="4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7">
        <f t="shared" si="348"/>
        <v>108.2</v>
      </c>
      <c r="P3775" s="5">
        <f t="shared" si="349"/>
        <v>94</v>
      </c>
      <c r="Q3775" t="str">
        <f t="shared" si="350"/>
        <v>theater</v>
      </c>
      <c r="R3775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48" x14ac:dyDescent="0.2">
      <c r="A3776">
        <v>3774</v>
      </c>
      <c r="B3776" s="2" t="s">
        <v>3771</v>
      </c>
      <c r="C3776" s="2" t="s">
        <v>7884</v>
      </c>
      <c r="D3776" s="21">
        <v>2500</v>
      </c>
      <c r="E3776" s="4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7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48" x14ac:dyDescent="0.2">
      <c r="A3777">
        <v>3775</v>
      </c>
      <c r="B3777" s="2" t="s">
        <v>3772</v>
      </c>
      <c r="C3777" s="2" t="s">
        <v>7885</v>
      </c>
      <c r="D3777" s="21">
        <v>2000</v>
      </c>
      <c r="E3777" s="4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7">
        <f t="shared" si="348"/>
        <v>100.25</v>
      </c>
      <c r="P3777" s="5">
        <f t="shared" si="349"/>
        <v>143</v>
      </c>
      <c r="Q3777" t="str">
        <f t="shared" si="350"/>
        <v>theater</v>
      </c>
      <c r="R3777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64" x14ac:dyDescent="0.2">
      <c r="A3778">
        <v>3776</v>
      </c>
      <c r="B3778" s="2" t="s">
        <v>3773</v>
      </c>
      <c r="C3778" s="2" t="s">
        <v>7886</v>
      </c>
      <c r="D3778" s="21">
        <v>8000</v>
      </c>
      <c r="E3778" s="4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7">
        <f t="shared" si="348"/>
        <v>106.71250000000001</v>
      </c>
      <c r="P3778" s="5">
        <f t="shared" si="349"/>
        <v>90</v>
      </c>
      <c r="Q3778" t="str">
        <f t="shared" si="350"/>
        <v>theater</v>
      </c>
      <c r="R3778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48" x14ac:dyDescent="0.2">
      <c r="A3779">
        <v>3777</v>
      </c>
      <c r="B3779" s="2" t="s">
        <v>3774</v>
      </c>
      <c r="C3779" s="2" t="s">
        <v>7887</v>
      </c>
      <c r="D3779" s="21">
        <v>2000</v>
      </c>
      <c r="E3779" s="4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7">
        <f t="shared" ref="O3779:O3842" si="354">(E3779/D3779)*100</f>
        <v>143.19999999999999</v>
      </c>
      <c r="P3779" s="5">
        <f t="shared" ref="P3779:P3842" si="355">IF(E3779, QUOTIENT(E3779,L3779),0)</f>
        <v>48</v>
      </c>
      <c r="Q3779" t="str">
        <f t="shared" ref="Q3779:Q3842" si="356">LEFT(N3779,FIND("/",N3779,1)-1)</f>
        <v>theater</v>
      </c>
      <c r="R3779" t="str">
        <f t="shared" ref="R3779:R3842" si="357">RIGHT(N3779,LEN(N3779)-FIND("/",N3779,1))</f>
        <v>musical</v>
      </c>
      <c r="S3779" s="15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2" t="s">
        <v>3775</v>
      </c>
      <c r="C3780" s="2" t="s">
        <v>7888</v>
      </c>
      <c r="D3780" s="21">
        <v>2400</v>
      </c>
      <c r="E3780" s="4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7">
        <f t="shared" si="354"/>
        <v>105.04166666666667</v>
      </c>
      <c r="P3780" s="5">
        <f t="shared" si="355"/>
        <v>70</v>
      </c>
      <c r="Q3780" t="str">
        <f t="shared" si="356"/>
        <v>theater</v>
      </c>
      <c r="R3780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32" x14ac:dyDescent="0.2">
      <c r="A3781">
        <v>3779</v>
      </c>
      <c r="B3781" s="2" t="s">
        <v>3776</v>
      </c>
      <c r="C3781" s="2" t="s">
        <v>7889</v>
      </c>
      <c r="D3781" s="21">
        <v>15000</v>
      </c>
      <c r="E3781" s="4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7">
        <f t="shared" si="354"/>
        <v>103.98</v>
      </c>
      <c r="P3781" s="5">
        <f t="shared" si="355"/>
        <v>135</v>
      </c>
      <c r="Q3781" t="str">
        <f t="shared" si="356"/>
        <v>theater</v>
      </c>
      <c r="R3781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48" x14ac:dyDescent="0.2">
      <c r="A3782">
        <v>3780</v>
      </c>
      <c r="B3782" s="2" t="s">
        <v>3777</v>
      </c>
      <c r="C3782" s="2" t="s">
        <v>7890</v>
      </c>
      <c r="D3782" s="21">
        <v>2500</v>
      </c>
      <c r="E3782" s="4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7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48" x14ac:dyDescent="0.2">
      <c r="A3783">
        <v>3781</v>
      </c>
      <c r="B3783" s="2" t="s">
        <v>3778</v>
      </c>
      <c r="C3783" s="2" t="s">
        <v>7891</v>
      </c>
      <c r="D3783" s="21">
        <v>4500</v>
      </c>
      <c r="E3783" s="4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7">
        <f t="shared" si="354"/>
        <v>109.66666666666667</v>
      </c>
      <c r="P3783" s="5">
        <f t="shared" si="355"/>
        <v>94</v>
      </c>
      <c r="Q3783" t="str">
        <f t="shared" si="356"/>
        <v>theater</v>
      </c>
      <c r="R3783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48" x14ac:dyDescent="0.2">
      <c r="A3784">
        <v>3782</v>
      </c>
      <c r="B3784" s="2" t="s">
        <v>3779</v>
      </c>
      <c r="C3784" s="2" t="s">
        <v>7892</v>
      </c>
      <c r="D3784" s="21">
        <v>2000</v>
      </c>
      <c r="E3784" s="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7">
        <f t="shared" si="354"/>
        <v>101.75</v>
      </c>
      <c r="P3784" s="5">
        <f t="shared" si="355"/>
        <v>75</v>
      </c>
      <c r="Q3784" t="str">
        <f t="shared" si="356"/>
        <v>theater</v>
      </c>
      <c r="R3784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48" x14ac:dyDescent="0.2">
      <c r="A3785">
        <v>3783</v>
      </c>
      <c r="B3785" s="2" t="s">
        <v>3780</v>
      </c>
      <c r="C3785" s="2" t="s">
        <v>7893</v>
      </c>
      <c r="D3785" s="21">
        <v>1200</v>
      </c>
      <c r="E3785" s="4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7">
        <f t="shared" si="354"/>
        <v>128.91666666666666</v>
      </c>
      <c r="P3785" s="5">
        <f t="shared" si="355"/>
        <v>64</v>
      </c>
      <c r="Q3785" t="str">
        <f t="shared" si="356"/>
        <v>theater</v>
      </c>
      <c r="R3785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48" x14ac:dyDescent="0.2">
      <c r="A3786">
        <v>3784</v>
      </c>
      <c r="B3786" s="2" t="s">
        <v>3781</v>
      </c>
      <c r="C3786" s="2" t="s">
        <v>7894</v>
      </c>
      <c r="D3786" s="21">
        <v>1000</v>
      </c>
      <c r="E3786" s="4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7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48" x14ac:dyDescent="0.2">
      <c r="A3787">
        <v>3785</v>
      </c>
      <c r="B3787" s="2" t="s">
        <v>3782</v>
      </c>
      <c r="C3787" s="2" t="s">
        <v>7895</v>
      </c>
      <c r="D3787" s="21">
        <v>2000</v>
      </c>
      <c r="E3787" s="4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7">
        <f t="shared" si="354"/>
        <v>150.75</v>
      </c>
      <c r="P3787" s="5">
        <f t="shared" si="355"/>
        <v>100</v>
      </c>
      <c r="Q3787" t="str">
        <f t="shared" si="356"/>
        <v>theater</v>
      </c>
      <c r="R3787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48" x14ac:dyDescent="0.2">
      <c r="A3788">
        <v>3786</v>
      </c>
      <c r="B3788" s="2" t="s">
        <v>3783</v>
      </c>
      <c r="C3788" s="2" t="s">
        <v>7896</v>
      </c>
      <c r="D3788" s="21">
        <v>6000</v>
      </c>
      <c r="E3788" s="4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7">
        <f t="shared" si="354"/>
        <v>110.96666666666665</v>
      </c>
      <c r="P3788" s="5">
        <f t="shared" si="355"/>
        <v>93</v>
      </c>
      <c r="Q3788" t="str">
        <f t="shared" si="356"/>
        <v>theater</v>
      </c>
      <c r="R3788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48" x14ac:dyDescent="0.2">
      <c r="A3789">
        <v>3787</v>
      </c>
      <c r="B3789" s="2" t="s">
        <v>3784</v>
      </c>
      <c r="C3789" s="2" t="s">
        <v>7897</v>
      </c>
      <c r="D3789" s="21">
        <v>350</v>
      </c>
      <c r="E3789" s="4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7">
        <f t="shared" si="354"/>
        <v>100.28571428571429</v>
      </c>
      <c r="P3789" s="5">
        <f t="shared" si="355"/>
        <v>35</v>
      </c>
      <c r="Q3789" t="str">
        <f t="shared" si="356"/>
        <v>theater</v>
      </c>
      <c r="R3789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80" x14ac:dyDescent="0.2">
      <c r="A3790">
        <v>3788</v>
      </c>
      <c r="B3790" s="2" t="s">
        <v>3785</v>
      </c>
      <c r="C3790" s="2" t="s">
        <v>7898</v>
      </c>
      <c r="D3790" s="21">
        <v>75000</v>
      </c>
      <c r="E3790" s="4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7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48" x14ac:dyDescent="0.2">
      <c r="A3791">
        <v>3789</v>
      </c>
      <c r="B3791" s="2" t="s">
        <v>3786</v>
      </c>
      <c r="C3791" s="2" t="s">
        <v>7899</v>
      </c>
      <c r="D3791" s="21">
        <v>3550</v>
      </c>
      <c r="E3791" s="4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7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48" x14ac:dyDescent="0.2">
      <c r="A3792">
        <v>3790</v>
      </c>
      <c r="B3792" s="2" t="s">
        <v>3787</v>
      </c>
      <c r="C3792" s="2" t="s">
        <v>7900</v>
      </c>
      <c r="D3792" s="21">
        <v>15000</v>
      </c>
      <c r="E3792" s="4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7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32" x14ac:dyDescent="0.2">
      <c r="A3793">
        <v>3791</v>
      </c>
      <c r="B3793" s="2" t="s">
        <v>3788</v>
      </c>
      <c r="C3793" s="2" t="s">
        <v>7901</v>
      </c>
      <c r="D3793" s="21">
        <v>1500</v>
      </c>
      <c r="E3793" s="4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7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32" x14ac:dyDescent="0.2">
      <c r="A3794">
        <v>3792</v>
      </c>
      <c r="B3794" s="2" t="s">
        <v>3789</v>
      </c>
      <c r="C3794" s="2" t="s">
        <v>7902</v>
      </c>
      <c r="D3794" s="21">
        <v>12500</v>
      </c>
      <c r="E3794" s="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7">
        <f t="shared" si="354"/>
        <v>0.27999999999999997</v>
      </c>
      <c r="P3794" s="5">
        <f t="shared" si="355"/>
        <v>17</v>
      </c>
      <c r="Q3794" t="str">
        <f t="shared" si="356"/>
        <v>theater</v>
      </c>
      <c r="R3794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48" x14ac:dyDescent="0.2">
      <c r="A3795">
        <v>3793</v>
      </c>
      <c r="B3795" s="2" t="s">
        <v>3790</v>
      </c>
      <c r="C3795" s="2" t="s">
        <v>7903</v>
      </c>
      <c r="D3795" s="21">
        <v>7000</v>
      </c>
      <c r="E3795" s="4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7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48" x14ac:dyDescent="0.2">
      <c r="A3796">
        <v>3794</v>
      </c>
      <c r="B3796" s="2" t="s">
        <v>3791</v>
      </c>
      <c r="C3796" s="2" t="s">
        <v>7904</v>
      </c>
      <c r="D3796" s="21">
        <v>5000</v>
      </c>
      <c r="E3796" s="4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7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48" x14ac:dyDescent="0.2">
      <c r="A3797">
        <v>3795</v>
      </c>
      <c r="B3797" s="2" t="s">
        <v>3792</v>
      </c>
      <c r="C3797" s="2" t="s">
        <v>7905</v>
      </c>
      <c r="D3797" s="21">
        <v>600</v>
      </c>
      <c r="E3797" s="4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7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48" x14ac:dyDescent="0.2">
      <c r="A3798">
        <v>3796</v>
      </c>
      <c r="B3798" s="2" t="s">
        <v>3793</v>
      </c>
      <c r="C3798" s="2" t="s">
        <v>7906</v>
      </c>
      <c r="D3798" s="21">
        <v>22500</v>
      </c>
      <c r="E3798" s="4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7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48" x14ac:dyDescent="0.2">
      <c r="A3799">
        <v>3797</v>
      </c>
      <c r="B3799" s="2" t="s">
        <v>3794</v>
      </c>
      <c r="C3799" s="2" t="s">
        <v>7907</v>
      </c>
      <c r="D3799" s="21">
        <v>6000</v>
      </c>
      <c r="E3799" s="4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7">
        <f t="shared" si="354"/>
        <v>89.666666666666657</v>
      </c>
      <c r="P3799" s="5">
        <f t="shared" si="355"/>
        <v>145</v>
      </c>
      <c r="Q3799" t="str">
        <f t="shared" si="356"/>
        <v>theater</v>
      </c>
      <c r="R3799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48" x14ac:dyDescent="0.2">
      <c r="A3800">
        <v>3798</v>
      </c>
      <c r="B3800" s="2" t="s">
        <v>3795</v>
      </c>
      <c r="C3800" s="2" t="s">
        <v>7908</v>
      </c>
      <c r="D3800" s="21">
        <v>70000</v>
      </c>
      <c r="E3800" s="4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7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32" x14ac:dyDescent="0.2">
      <c r="A3801">
        <v>3799</v>
      </c>
      <c r="B3801" s="2" t="s">
        <v>3796</v>
      </c>
      <c r="C3801" s="2" t="s">
        <v>7909</v>
      </c>
      <c r="D3801" s="21">
        <v>10000</v>
      </c>
      <c r="E3801" s="4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7">
        <f t="shared" si="354"/>
        <v>4.0199999999999996</v>
      </c>
      <c r="P3801" s="5">
        <f t="shared" si="355"/>
        <v>100</v>
      </c>
      <c r="Q3801" t="str">
        <f t="shared" si="356"/>
        <v>theater</v>
      </c>
      <c r="R3801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48" x14ac:dyDescent="0.2">
      <c r="A3802">
        <v>3800</v>
      </c>
      <c r="B3802" s="2" t="s">
        <v>3797</v>
      </c>
      <c r="C3802" s="2" t="s">
        <v>7910</v>
      </c>
      <c r="D3802" s="21">
        <v>22000</v>
      </c>
      <c r="E3802" s="4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7">
        <f t="shared" si="354"/>
        <v>4.004545454545454</v>
      </c>
      <c r="P3802" s="5">
        <f t="shared" si="355"/>
        <v>55</v>
      </c>
      <c r="Q3802" t="str">
        <f t="shared" si="356"/>
        <v>theater</v>
      </c>
      <c r="R3802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48" x14ac:dyDescent="0.2">
      <c r="A3803">
        <v>3801</v>
      </c>
      <c r="B3803" s="2" t="s">
        <v>3798</v>
      </c>
      <c r="C3803" s="2" t="s">
        <v>7911</v>
      </c>
      <c r="D3803" s="21">
        <v>5000</v>
      </c>
      <c r="E3803" s="4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7">
        <f t="shared" si="354"/>
        <v>8.52</v>
      </c>
      <c r="P3803" s="5">
        <f t="shared" si="355"/>
        <v>47</v>
      </c>
      <c r="Q3803" t="str">
        <f t="shared" si="356"/>
        <v>theater</v>
      </c>
      <c r="R3803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48" x14ac:dyDescent="0.2">
      <c r="A3804">
        <v>3802</v>
      </c>
      <c r="B3804" s="2" t="s">
        <v>3799</v>
      </c>
      <c r="C3804" s="2" t="s">
        <v>7912</v>
      </c>
      <c r="D3804" s="21">
        <v>3000</v>
      </c>
      <c r="E3804" s="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7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32" x14ac:dyDescent="0.2">
      <c r="A3805">
        <v>3803</v>
      </c>
      <c r="B3805" s="2" t="s">
        <v>3800</v>
      </c>
      <c r="C3805" s="2" t="s">
        <v>7913</v>
      </c>
      <c r="D3805" s="21">
        <v>12000</v>
      </c>
      <c r="E3805" s="4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7">
        <f t="shared" si="354"/>
        <v>19.650000000000002</v>
      </c>
      <c r="P3805" s="5">
        <f t="shared" si="355"/>
        <v>58</v>
      </c>
      <c r="Q3805" t="str">
        <f t="shared" si="356"/>
        <v>theater</v>
      </c>
      <c r="R3805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48" x14ac:dyDescent="0.2">
      <c r="A3806">
        <v>3804</v>
      </c>
      <c r="B3806" s="2" t="s">
        <v>3801</v>
      </c>
      <c r="C3806" s="2" t="s">
        <v>7914</v>
      </c>
      <c r="D3806" s="21">
        <v>8000</v>
      </c>
      <c r="E3806" s="4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7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48" x14ac:dyDescent="0.2">
      <c r="A3807">
        <v>3805</v>
      </c>
      <c r="B3807" s="2" t="s">
        <v>3802</v>
      </c>
      <c r="C3807" s="2" t="s">
        <v>7915</v>
      </c>
      <c r="D3807" s="21">
        <v>150000</v>
      </c>
      <c r="E3807" s="4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7">
        <f t="shared" si="354"/>
        <v>2E-3</v>
      </c>
      <c r="P3807" s="5">
        <f t="shared" si="355"/>
        <v>1</v>
      </c>
      <c r="Q3807" t="str">
        <f t="shared" si="356"/>
        <v>theater</v>
      </c>
      <c r="R3807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48" x14ac:dyDescent="0.2">
      <c r="A3808">
        <v>3806</v>
      </c>
      <c r="B3808" s="2" t="s">
        <v>3803</v>
      </c>
      <c r="C3808" s="2" t="s">
        <v>7916</v>
      </c>
      <c r="D3808" s="21">
        <v>7500</v>
      </c>
      <c r="E3808" s="4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7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48" x14ac:dyDescent="0.2">
      <c r="A3809">
        <v>3807</v>
      </c>
      <c r="B3809" s="2" t="s">
        <v>3804</v>
      </c>
      <c r="C3809" s="2" t="s">
        <v>7917</v>
      </c>
      <c r="D3809" s="21">
        <v>1500</v>
      </c>
      <c r="E3809" s="4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7">
        <f t="shared" si="354"/>
        <v>30.333333333333336</v>
      </c>
      <c r="P3809" s="5">
        <f t="shared" si="355"/>
        <v>50</v>
      </c>
      <c r="Q3809" t="str">
        <f t="shared" si="356"/>
        <v>theater</v>
      </c>
      <c r="R3809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48" x14ac:dyDescent="0.2">
      <c r="A3810">
        <v>3808</v>
      </c>
      <c r="B3810" s="2" t="s">
        <v>3805</v>
      </c>
      <c r="C3810" s="2" t="s">
        <v>7918</v>
      </c>
      <c r="D3810" s="21">
        <v>1000</v>
      </c>
      <c r="E3810" s="4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7">
        <f t="shared" si="354"/>
        <v>100</v>
      </c>
      <c r="P3810" s="5">
        <f t="shared" si="355"/>
        <v>41</v>
      </c>
      <c r="Q3810" t="str">
        <f t="shared" si="356"/>
        <v>theater</v>
      </c>
      <c r="R3810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48" x14ac:dyDescent="0.2">
      <c r="A3811">
        <v>3809</v>
      </c>
      <c r="B3811" s="2" t="s">
        <v>3806</v>
      </c>
      <c r="C3811" s="2" t="s">
        <v>7919</v>
      </c>
      <c r="D3811" s="21">
        <v>2000</v>
      </c>
      <c r="E3811" s="4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7">
        <f t="shared" si="354"/>
        <v>101.25</v>
      </c>
      <c r="P3811" s="5">
        <f t="shared" si="355"/>
        <v>53</v>
      </c>
      <c r="Q3811" t="str">
        <f t="shared" si="356"/>
        <v>theater</v>
      </c>
      <c r="R3811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48" x14ac:dyDescent="0.2">
      <c r="A3812">
        <v>3810</v>
      </c>
      <c r="B3812" s="2" t="s">
        <v>3807</v>
      </c>
      <c r="C3812" s="2" t="s">
        <v>7920</v>
      </c>
      <c r="D3812" s="21">
        <v>1500</v>
      </c>
      <c r="E3812" s="4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7">
        <f t="shared" si="354"/>
        <v>121.73333333333333</v>
      </c>
      <c r="P3812" s="5">
        <f t="shared" si="355"/>
        <v>70</v>
      </c>
      <c r="Q3812" t="str">
        <f t="shared" si="356"/>
        <v>theater</v>
      </c>
      <c r="R3812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48" x14ac:dyDescent="0.2">
      <c r="A3813">
        <v>3811</v>
      </c>
      <c r="B3813" s="2" t="s">
        <v>3808</v>
      </c>
      <c r="C3813" s="2" t="s">
        <v>7921</v>
      </c>
      <c r="D3813" s="21">
        <v>250</v>
      </c>
      <c r="E3813" s="4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7">
        <f t="shared" si="354"/>
        <v>330</v>
      </c>
      <c r="P3813" s="5">
        <f t="shared" si="355"/>
        <v>43</v>
      </c>
      <c r="Q3813" t="str">
        <f t="shared" si="356"/>
        <v>theater</v>
      </c>
      <c r="R3813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48" x14ac:dyDescent="0.2">
      <c r="A3814">
        <v>3812</v>
      </c>
      <c r="B3814" s="2" t="s">
        <v>3809</v>
      </c>
      <c r="C3814" s="2" t="s">
        <v>7922</v>
      </c>
      <c r="D3814" s="21">
        <v>2000</v>
      </c>
      <c r="E3814" s="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7">
        <f t="shared" si="354"/>
        <v>109.55</v>
      </c>
      <c r="P3814" s="5">
        <f t="shared" si="355"/>
        <v>199</v>
      </c>
      <c r="Q3814" t="str">
        <f t="shared" si="356"/>
        <v>theater</v>
      </c>
      <c r="R3814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48" x14ac:dyDescent="0.2">
      <c r="A3815">
        <v>3813</v>
      </c>
      <c r="B3815" s="2" t="s">
        <v>3810</v>
      </c>
      <c r="C3815" s="2" t="s">
        <v>7923</v>
      </c>
      <c r="D3815" s="21">
        <v>2100</v>
      </c>
      <c r="E3815" s="4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7">
        <f t="shared" si="354"/>
        <v>100.95190476190474</v>
      </c>
      <c r="P3815" s="5">
        <f t="shared" si="355"/>
        <v>78</v>
      </c>
      <c r="Q3815" t="str">
        <f t="shared" si="356"/>
        <v>theater</v>
      </c>
      <c r="R3815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48" x14ac:dyDescent="0.2">
      <c r="A3816">
        <v>3814</v>
      </c>
      <c r="B3816" s="2" t="s">
        <v>3811</v>
      </c>
      <c r="C3816" s="2" t="s">
        <v>7924</v>
      </c>
      <c r="D3816" s="21">
        <v>1500</v>
      </c>
      <c r="E3816" s="4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7">
        <f t="shared" si="354"/>
        <v>140.13333333333333</v>
      </c>
      <c r="P3816" s="5">
        <f t="shared" si="355"/>
        <v>61</v>
      </c>
      <c r="Q3816" t="str">
        <f t="shared" si="356"/>
        <v>theater</v>
      </c>
      <c r="R3816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32" x14ac:dyDescent="0.2">
      <c r="A3817">
        <v>3815</v>
      </c>
      <c r="B3817" s="2" t="s">
        <v>3812</v>
      </c>
      <c r="C3817" s="2" t="s">
        <v>7925</v>
      </c>
      <c r="D3817" s="21">
        <v>1000</v>
      </c>
      <c r="E3817" s="4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7">
        <f t="shared" si="354"/>
        <v>100.001</v>
      </c>
      <c r="P3817" s="5">
        <f t="shared" si="355"/>
        <v>50</v>
      </c>
      <c r="Q3817" t="str">
        <f t="shared" si="356"/>
        <v>theater</v>
      </c>
      <c r="R3817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64" x14ac:dyDescent="0.2">
      <c r="A3818">
        <v>3816</v>
      </c>
      <c r="B3818" s="2" t="s">
        <v>3813</v>
      </c>
      <c r="C3818" s="2" t="s">
        <v>7926</v>
      </c>
      <c r="D3818" s="21">
        <v>1500</v>
      </c>
      <c r="E3818" s="4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7">
        <f t="shared" si="354"/>
        <v>119.238</v>
      </c>
      <c r="P3818" s="5">
        <f t="shared" si="355"/>
        <v>48</v>
      </c>
      <c r="Q3818" t="str">
        <f t="shared" si="356"/>
        <v>theater</v>
      </c>
      <c r="R3818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48" x14ac:dyDescent="0.2">
      <c r="A3819">
        <v>3817</v>
      </c>
      <c r="B3819" s="2" t="s">
        <v>3814</v>
      </c>
      <c r="C3819" s="2" t="s">
        <v>7927</v>
      </c>
      <c r="D3819" s="21">
        <v>2000</v>
      </c>
      <c r="E3819" s="4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7">
        <f t="shared" si="354"/>
        <v>107.25</v>
      </c>
      <c r="P3819" s="5">
        <f t="shared" si="355"/>
        <v>107</v>
      </c>
      <c r="Q3819" t="str">
        <f t="shared" si="356"/>
        <v>theater</v>
      </c>
      <c r="R3819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48" x14ac:dyDescent="0.2">
      <c r="A3820">
        <v>3818</v>
      </c>
      <c r="B3820" s="2" t="s">
        <v>3815</v>
      </c>
      <c r="C3820" s="2" t="s">
        <v>7928</v>
      </c>
      <c r="D3820" s="21">
        <v>250</v>
      </c>
      <c r="E3820" s="4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7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32" x14ac:dyDescent="0.2">
      <c r="A3821">
        <v>3819</v>
      </c>
      <c r="B3821" s="2" t="s">
        <v>3816</v>
      </c>
      <c r="C3821" s="2" t="s">
        <v>7817</v>
      </c>
      <c r="D3821" s="21">
        <v>1000</v>
      </c>
      <c r="E3821" s="4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7">
        <f t="shared" si="354"/>
        <v>106.4</v>
      </c>
      <c r="P3821" s="5">
        <f t="shared" si="355"/>
        <v>40</v>
      </c>
      <c r="Q3821" t="str">
        <f t="shared" si="356"/>
        <v>theater</v>
      </c>
      <c r="R3821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48" x14ac:dyDescent="0.2">
      <c r="A3822">
        <v>3820</v>
      </c>
      <c r="B3822" s="2" t="s">
        <v>3817</v>
      </c>
      <c r="C3822" s="2" t="s">
        <v>7929</v>
      </c>
      <c r="D3822" s="21">
        <v>300</v>
      </c>
      <c r="E3822" s="4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7">
        <f t="shared" si="354"/>
        <v>143.33333333333334</v>
      </c>
      <c r="P3822" s="5">
        <f t="shared" si="355"/>
        <v>21</v>
      </c>
      <c r="Q3822" t="str">
        <f t="shared" si="356"/>
        <v>theater</v>
      </c>
      <c r="R3822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48" x14ac:dyDescent="0.2">
      <c r="A3823">
        <v>3821</v>
      </c>
      <c r="B3823" s="2" t="s">
        <v>3818</v>
      </c>
      <c r="C3823" s="2" t="s">
        <v>7930</v>
      </c>
      <c r="D3823" s="21">
        <v>3500</v>
      </c>
      <c r="E3823" s="4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7">
        <f t="shared" si="354"/>
        <v>104.54285714285714</v>
      </c>
      <c r="P3823" s="5">
        <f t="shared" si="355"/>
        <v>79</v>
      </c>
      <c r="Q3823" t="str">
        <f t="shared" si="356"/>
        <v>theater</v>
      </c>
      <c r="R3823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48" x14ac:dyDescent="0.2">
      <c r="A3824">
        <v>3822</v>
      </c>
      <c r="B3824" s="2" t="s">
        <v>3819</v>
      </c>
      <c r="C3824" s="2" t="s">
        <v>7931</v>
      </c>
      <c r="D3824" s="21">
        <v>5000</v>
      </c>
      <c r="E3824" s="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7">
        <f t="shared" si="354"/>
        <v>110.02000000000001</v>
      </c>
      <c r="P3824" s="5">
        <f t="shared" si="355"/>
        <v>72</v>
      </c>
      <c r="Q3824" t="str">
        <f t="shared" si="356"/>
        <v>theater</v>
      </c>
      <c r="R3824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48" x14ac:dyDescent="0.2">
      <c r="A3825">
        <v>3823</v>
      </c>
      <c r="B3825" s="2" t="s">
        <v>3820</v>
      </c>
      <c r="C3825" s="2" t="s">
        <v>7932</v>
      </c>
      <c r="D3825" s="21">
        <v>2500</v>
      </c>
      <c r="E3825" s="4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7">
        <f t="shared" si="354"/>
        <v>106</v>
      </c>
      <c r="P3825" s="5">
        <f t="shared" si="355"/>
        <v>64</v>
      </c>
      <c r="Q3825" t="str">
        <f t="shared" si="356"/>
        <v>theater</v>
      </c>
      <c r="R3825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48" x14ac:dyDescent="0.2">
      <c r="A3826">
        <v>3824</v>
      </c>
      <c r="B3826" s="2" t="s">
        <v>3821</v>
      </c>
      <c r="C3826" s="2" t="s">
        <v>7933</v>
      </c>
      <c r="D3826" s="21">
        <v>250</v>
      </c>
      <c r="E3826" s="4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7">
        <f t="shared" si="354"/>
        <v>108</v>
      </c>
      <c r="P3826" s="5">
        <f t="shared" si="355"/>
        <v>38</v>
      </c>
      <c r="Q3826" t="str">
        <f t="shared" si="356"/>
        <v>theater</v>
      </c>
      <c r="R3826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48" x14ac:dyDescent="0.2">
      <c r="A3827">
        <v>3825</v>
      </c>
      <c r="B3827" s="2" t="s">
        <v>3822</v>
      </c>
      <c r="C3827" s="2" t="s">
        <v>7934</v>
      </c>
      <c r="D3827" s="21">
        <v>5000</v>
      </c>
      <c r="E3827" s="4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7">
        <f t="shared" si="354"/>
        <v>105.42</v>
      </c>
      <c r="P3827" s="5">
        <f t="shared" si="355"/>
        <v>107</v>
      </c>
      <c r="Q3827" t="str">
        <f t="shared" si="356"/>
        <v>theater</v>
      </c>
      <c r="R3827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32" x14ac:dyDescent="0.2">
      <c r="A3828">
        <v>3826</v>
      </c>
      <c r="B3828" s="2" t="s">
        <v>3823</v>
      </c>
      <c r="C3828" s="2" t="s">
        <v>7935</v>
      </c>
      <c r="D3828" s="21">
        <v>600</v>
      </c>
      <c r="E3828" s="4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7">
        <f t="shared" si="354"/>
        <v>119.16666666666667</v>
      </c>
      <c r="P3828" s="5">
        <f t="shared" si="355"/>
        <v>27</v>
      </c>
      <c r="Q3828" t="str">
        <f t="shared" si="356"/>
        <v>theater</v>
      </c>
      <c r="R3828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64" x14ac:dyDescent="0.2">
      <c r="A3829">
        <v>3827</v>
      </c>
      <c r="B3829" s="2" t="s">
        <v>3824</v>
      </c>
      <c r="C3829" s="2" t="s">
        <v>7936</v>
      </c>
      <c r="D3829" s="21">
        <v>3000</v>
      </c>
      <c r="E3829" s="4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7">
        <f t="shared" si="354"/>
        <v>152.66666666666666</v>
      </c>
      <c r="P3829" s="5">
        <f t="shared" si="355"/>
        <v>70</v>
      </c>
      <c r="Q3829" t="str">
        <f t="shared" si="356"/>
        <v>theater</v>
      </c>
      <c r="R3829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48" x14ac:dyDescent="0.2">
      <c r="A3830">
        <v>3828</v>
      </c>
      <c r="B3830" s="2" t="s">
        <v>3825</v>
      </c>
      <c r="C3830" s="2" t="s">
        <v>7937</v>
      </c>
      <c r="D3830" s="21">
        <v>5000</v>
      </c>
      <c r="E3830" s="4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7">
        <f t="shared" si="354"/>
        <v>100</v>
      </c>
      <c r="P3830" s="5">
        <f t="shared" si="355"/>
        <v>178</v>
      </c>
      <c r="Q3830" t="str">
        <f t="shared" si="356"/>
        <v>theater</v>
      </c>
      <c r="R3830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48" x14ac:dyDescent="0.2">
      <c r="A3831">
        <v>3829</v>
      </c>
      <c r="B3831" s="2" t="s">
        <v>3826</v>
      </c>
      <c r="C3831" s="2" t="s">
        <v>7938</v>
      </c>
      <c r="D3831" s="21">
        <v>500</v>
      </c>
      <c r="E3831" s="4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7">
        <f t="shared" si="354"/>
        <v>100.2</v>
      </c>
      <c r="P3831" s="5">
        <f t="shared" si="355"/>
        <v>62</v>
      </c>
      <c r="Q3831" t="str">
        <f t="shared" si="356"/>
        <v>theater</v>
      </c>
      <c r="R3831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48" x14ac:dyDescent="0.2">
      <c r="A3832">
        <v>3830</v>
      </c>
      <c r="B3832" s="2" t="s">
        <v>3827</v>
      </c>
      <c r="C3832" s="2" t="s">
        <v>7939</v>
      </c>
      <c r="D3832" s="21">
        <v>100</v>
      </c>
      <c r="E3832" s="4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7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48" x14ac:dyDescent="0.2">
      <c r="A3833">
        <v>3831</v>
      </c>
      <c r="B3833" s="2" t="s">
        <v>3828</v>
      </c>
      <c r="C3833" s="2" t="s">
        <v>7940</v>
      </c>
      <c r="D3833" s="21">
        <v>500</v>
      </c>
      <c r="E3833" s="4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7">
        <f t="shared" si="354"/>
        <v>106.02199999999999</v>
      </c>
      <c r="P3833" s="5">
        <f t="shared" si="355"/>
        <v>58</v>
      </c>
      <c r="Q3833" t="str">
        <f t="shared" si="356"/>
        <v>theater</v>
      </c>
      <c r="R3833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48" x14ac:dyDescent="0.2">
      <c r="A3834">
        <v>3832</v>
      </c>
      <c r="B3834" s="2" t="s">
        <v>3829</v>
      </c>
      <c r="C3834" s="2" t="s">
        <v>7941</v>
      </c>
      <c r="D3834" s="21">
        <v>1200</v>
      </c>
      <c r="E3834" s="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7">
        <f t="shared" si="354"/>
        <v>104.66666666666666</v>
      </c>
      <c r="P3834" s="5">
        <f t="shared" si="355"/>
        <v>139</v>
      </c>
      <c r="Q3834" t="str">
        <f t="shared" si="356"/>
        <v>theater</v>
      </c>
      <c r="R3834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48" x14ac:dyDescent="0.2">
      <c r="A3835">
        <v>3833</v>
      </c>
      <c r="B3835" s="2" t="s">
        <v>3830</v>
      </c>
      <c r="C3835" s="2" t="s">
        <v>7942</v>
      </c>
      <c r="D3835" s="21">
        <v>1200</v>
      </c>
      <c r="E3835" s="4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7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48" x14ac:dyDescent="0.2">
      <c r="A3836">
        <v>3834</v>
      </c>
      <c r="B3836" s="2" t="s">
        <v>3831</v>
      </c>
      <c r="C3836" s="2" t="s">
        <v>7943</v>
      </c>
      <c r="D3836" s="21">
        <v>3000</v>
      </c>
      <c r="E3836" s="4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7">
        <f t="shared" si="354"/>
        <v>109.03333333333333</v>
      </c>
      <c r="P3836" s="5">
        <f t="shared" si="355"/>
        <v>57</v>
      </c>
      <c r="Q3836" t="str">
        <f t="shared" si="356"/>
        <v>theater</v>
      </c>
      <c r="R3836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48" x14ac:dyDescent="0.2">
      <c r="A3837">
        <v>3835</v>
      </c>
      <c r="B3837" s="2" t="s">
        <v>3832</v>
      </c>
      <c r="C3837" s="2" t="s">
        <v>7944</v>
      </c>
      <c r="D3837" s="21">
        <v>200</v>
      </c>
      <c r="E3837" s="4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7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48" x14ac:dyDescent="0.2">
      <c r="A3838">
        <v>3836</v>
      </c>
      <c r="B3838" s="2" t="s">
        <v>3833</v>
      </c>
      <c r="C3838" s="2" t="s">
        <v>7945</v>
      </c>
      <c r="D3838" s="21">
        <v>800</v>
      </c>
      <c r="E3838" s="4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7">
        <f t="shared" si="354"/>
        <v>112.5</v>
      </c>
      <c r="P3838" s="5">
        <f t="shared" si="355"/>
        <v>64</v>
      </c>
      <c r="Q3838" t="str">
        <f t="shared" si="356"/>
        <v>theater</v>
      </c>
      <c r="R3838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32" x14ac:dyDescent="0.2">
      <c r="A3839">
        <v>3837</v>
      </c>
      <c r="B3839" s="2" t="s">
        <v>3834</v>
      </c>
      <c r="C3839" s="2" t="s">
        <v>7946</v>
      </c>
      <c r="D3839" s="21">
        <v>2000</v>
      </c>
      <c r="E3839" s="4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7">
        <f t="shared" si="354"/>
        <v>102.1</v>
      </c>
      <c r="P3839" s="5">
        <f t="shared" si="355"/>
        <v>120</v>
      </c>
      <c r="Q3839" t="str">
        <f t="shared" si="356"/>
        <v>theater</v>
      </c>
      <c r="R3839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48" x14ac:dyDescent="0.2">
      <c r="A3840">
        <v>3838</v>
      </c>
      <c r="B3840" s="2" t="s">
        <v>3835</v>
      </c>
      <c r="C3840" s="2" t="s">
        <v>7947</v>
      </c>
      <c r="D3840" s="21">
        <v>100000</v>
      </c>
      <c r="E3840" s="4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7">
        <f t="shared" si="354"/>
        <v>100.824</v>
      </c>
      <c r="P3840" s="5">
        <f t="shared" si="355"/>
        <v>1008</v>
      </c>
      <c r="Q3840" t="str">
        <f t="shared" si="356"/>
        <v>theater</v>
      </c>
      <c r="R3840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48" x14ac:dyDescent="0.2">
      <c r="A3841">
        <v>3839</v>
      </c>
      <c r="B3841" s="2" t="s">
        <v>3836</v>
      </c>
      <c r="C3841" s="2" t="s">
        <v>7948</v>
      </c>
      <c r="D3841" s="21">
        <v>2000</v>
      </c>
      <c r="E3841" s="4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7">
        <f t="shared" si="354"/>
        <v>101.25</v>
      </c>
      <c r="P3841" s="5">
        <f t="shared" si="355"/>
        <v>63</v>
      </c>
      <c r="Q3841" t="str">
        <f t="shared" si="356"/>
        <v>theater</v>
      </c>
      <c r="R3841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48" x14ac:dyDescent="0.2">
      <c r="A3842">
        <v>3840</v>
      </c>
      <c r="B3842" s="2" t="s">
        <v>3837</v>
      </c>
      <c r="C3842" s="2" t="s">
        <v>7949</v>
      </c>
      <c r="D3842" s="21">
        <v>1</v>
      </c>
      <c r="E3842" s="4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7">
        <f t="shared" si="354"/>
        <v>6500</v>
      </c>
      <c r="P3842" s="5">
        <f t="shared" si="355"/>
        <v>21</v>
      </c>
      <c r="Q3842" t="str">
        <f t="shared" si="356"/>
        <v>theater</v>
      </c>
      <c r="R3842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48" x14ac:dyDescent="0.2">
      <c r="A3843">
        <v>3841</v>
      </c>
      <c r="B3843" s="2" t="s">
        <v>3838</v>
      </c>
      <c r="C3843" s="2" t="s">
        <v>7950</v>
      </c>
      <c r="D3843" s="21">
        <v>10000</v>
      </c>
      <c r="E3843" s="4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7">
        <f t="shared" ref="O3843:O3906" si="360">(E3843/D3843)*100</f>
        <v>8.7200000000000006</v>
      </c>
      <c r="P3843" s="5">
        <f t="shared" ref="P3843:P3906" si="361">IF(E3843, QUOTIENT(E3843,L3843),0)</f>
        <v>25</v>
      </c>
      <c r="Q3843" t="str">
        <f t="shared" ref="Q3843:Q3906" si="362">LEFT(N3843,FIND("/",N3843,1)-1)</f>
        <v>theater</v>
      </c>
      <c r="R3843" t="str">
        <f t="shared" ref="R3843:R3906" si="363">RIGHT(N3843,LEN(N3843)-FIND("/",N3843,1))</f>
        <v>plays</v>
      </c>
      <c r="S3843" s="15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2" t="s">
        <v>3839</v>
      </c>
      <c r="C3844" s="2" t="s">
        <v>7951</v>
      </c>
      <c r="D3844" s="21">
        <v>5000</v>
      </c>
      <c r="E3844" s="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7">
        <f t="shared" si="360"/>
        <v>21.94</v>
      </c>
      <c r="P3844" s="5">
        <f t="shared" si="361"/>
        <v>47</v>
      </c>
      <c r="Q3844" t="str">
        <f t="shared" si="362"/>
        <v>theater</v>
      </c>
      <c r="R3844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48" x14ac:dyDescent="0.2">
      <c r="A3845">
        <v>3843</v>
      </c>
      <c r="B3845" s="2" t="s">
        <v>3840</v>
      </c>
      <c r="C3845" s="2" t="s">
        <v>7952</v>
      </c>
      <c r="D3845" s="21">
        <v>5000</v>
      </c>
      <c r="E3845" s="4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7">
        <f t="shared" si="360"/>
        <v>21.3</v>
      </c>
      <c r="P3845" s="5">
        <f t="shared" si="361"/>
        <v>56</v>
      </c>
      <c r="Q3845" t="str">
        <f t="shared" si="362"/>
        <v>theater</v>
      </c>
      <c r="R3845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48" x14ac:dyDescent="0.2">
      <c r="A3846">
        <v>3844</v>
      </c>
      <c r="B3846" s="2" t="s">
        <v>3841</v>
      </c>
      <c r="C3846" s="2" t="s">
        <v>7953</v>
      </c>
      <c r="D3846" s="21">
        <v>9800</v>
      </c>
      <c r="E3846" s="4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7">
        <f t="shared" si="360"/>
        <v>41.489795918367342</v>
      </c>
      <c r="P3846" s="5">
        <f t="shared" si="361"/>
        <v>81</v>
      </c>
      <c r="Q3846" t="str">
        <f t="shared" si="362"/>
        <v>theater</v>
      </c>
      <c r="R3846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64" x14ac:dyDescent="0.2">
      <c r="A3847">
        <v>3845</v>
      </c>
      <c r="B3847" s="2" t="s">
        <v>3842</v>
      </c>
      <c r="C3847" s="2" t="s">
        <v>7954</v>
      </c>
      <c r="D3847" s="21">
        <v>40000</v>
      </c>
      <c r="E3847" s="4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7">
        <f t="shared" si="360"/>
        <v>2.105</v>
      </c>
      <c r="P3847" s="5">
        <f t="shared" si="361"/>
        <v>70</v>
      </c>
      <c r="Q3847" t="str">
        <f t="shared" si="362"/>
        <v>theater</v>
      </c>
      <c r="R3847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48" x14ac:dyDescent="0.2">
      <c r="A3848">
        <v>3846</v>
      </c>
      <c r="B3848" s="2" t="s">
        <v>3843</v>
      </c>
      <c r="C3848" s="2" t="s">
        <v>7955</v>
      </c>
      <c r="D3848" s="21">
        <v>7000</v>
      </c>
      <c r="E3848" s="4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7">
        <f t="shared" si="360"/>
        <v>2.7</v>
      </c>
      <c r="P3848" s="5">
        <f t="shared" si="361"/>
        <v>23</v>
      </c>
      <c r="Q3848" t="str">
        <f t="shared" si="362"/>
        <v>theater</v>
      </c>
      <c r="R3848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48" x14ac:dyDescent="0.2">
      <c r="A3849">
        <v>3847</v>
      </c>
      <c r="B3849" s="2" t="s">
        <v>3844</v>
      </c>
      <c r="C3849" s="2" t="s">
        <v>7956</v>
      </c>
      <c r="D3849" s="21">
        <v>10500</v>
      </c>
      <c r="E3849" s="4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7">
        <f t="shared" si="360"/>
        <v>16.161904761904761</v>
      </c>
      <c r="P3849" s="5">
        <f t="shared" si="361"/>
        <v>188</v>
      </c>
      <c r="Q3849" t="str">
        <f t="shared" si="362"/>
        <v>theater</v>
      </c>
      <c r="R3849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48" x14ac:dyDescent="0.2">
      <c r="A3850">
        <v>3848</v>
      </c>
      <c r="B3850" s="2" t="s">
        <v>3845</v>
      </c>
      <c r="C3850" s="2" t="s">
        <v>7957</v>
      </c>
      <c r="D3850" s="21">
        <v>13000</v>
      </c>
      <c r="E3850" s="4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7">
        <f t="shared" si="360"/>
        <v>16.376923076923077</v>
      </c>
      <c r="P3850" s="5">
        <f t="shared" si="361"/>
        <v>49</v>
      </c>
      <c r="Q3850" t="str">
        <f t="shared" si="362"/>
        <v>theater</v>
      </c>
      <c r="R3850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48" x14ac:dyDescent="0.2">
      <c r="A3851">
        <v>3849</v>
      </c>
      <c r="B3851" s="2" t="s">
        <v>3846</v>
      </c>
      <c r="C3851" s="2" t="s">
        <v>7958</v>
      </c>
      <c r="D3851" s="21">
        <v>30000</v>
      </c>
      <c r="E3851" s="4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7">
        <f t="shared" si="360"/>
        <v>7.043333333333333</v>
      </c>
      <c r="P3851" s="5">
        <f t="shared" si="361"/>
        <v>75</v>
      </c>
      <c r="Q3851" t="str">
        <f t="shared" si="362"/>
        <v>theater</v>
      </c>
      <c r="R3851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32" x14ac:dyDescent="0.2">
      <c r="A3852">
        <v>3850</v>
      </c>
      <c r="B3852" s="2" t="s">
        <v>3847</v>
      </c>
      <c r="C3852" s="2" t="s">
        <v>7959</v>
      </c>
      <c r="D3852" s="21">
        <v>1000</v>
      </c>
      <c r="E3852" s="4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7">
        <f t="shared" si="360"/>
        <v>3.8</v>
      </c>
      <c r="P3852" s="5">
        <f t="shared" si="361"/>
        <v>9</v>
      </c>
      <c r="Q3852" t="str">
        <f t="shared" si="362"/>
        <v>theater</v>
      </c>
      <c r="R3852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48" x14ac:dyDescent="0.2">
      <c r="A3853">
        <v>3851</v>
      </c>
      <c r="B3853" s="2" t="s">
        <v>3848</v>
      </c>
      <c r="C3853" s="2" t="s">
        <v>7960</v>
      </c>
      <c r="D3853" s="21">
        <v>2500</v>
      </c>
      <c r="E3853" s="4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7">
        <f t="shared" si="360"/>
        <v>34.08</v>
      </c>
      <c r="P3853" s="5">
        <f t="shared" si="361"/>
        <v>35</v>
      </c>
      <c r="Q3853" t="str">
        <f t="shared" si="362"/>
        <v>theater</v>
      </c>
      <c r="R3853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48" x14ac:dyDescent="0.2">
      <c r="A3854">
        <v>3852</v>
      </c>
      <c r="B3854" s="2" t="s">
        <v>3849</v>
      </c>
      <c r="C3854" s="2" t="s">
        <v>7961</v>
      </c>
      <c r="D3854" s="21">
        <v>10000</v>
      </c>
      <c r="E3854" s="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7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32" x14ac:dyDescent="0.2">
      <c r="A3855">
        <v>3853</v>
      </c>
      <c r="B3855" s="2" t="s">
        <v>3850</v>
      </c>
      <c r="C3855" s="2" t="s">
        <v>7962</v>
      </c>
      <c r="D3855" s="21">
        <v>100000</v>
      </c>
      <c r="E3855" s="4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7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32" x14ac:dyDescent="0.2">
      <c r="A3856">
        <v>3854</v>
      </c>
      <c r="B3856" s="2" t="s">
        <v>3851</v>
      </c>
      <c r="C3856" s="2" t="s">
        <v>7963</v>
      </c>
      <c r="D3856" s="21">
        <v>11000</v>
      </c>
      <c r="E3856" s="4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7">
        <f t="shared" si="360"/>
        <v>16.254545454545454</v>
      </c>
      <c r="P3856" s="5">
        <f t="shared" si="361"/>
        <v>89</v>
      </c>
      <c r="Q3856" t="str">
        <f t="shared" si="362"/>
        <v>theater</v>
      </c>
      <c r="R3856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48" x14ac:dyDescent="0.2">
      <c r="A3857">
        <v>3855</v>
      </c>
      <c r="B3857" s="2" t="s">
        <v>3852</v>
      </c>
      <c r="C3857" s="2" t="s">
        <v>7964</v>
      </c>
      <c r="D3857" s="21">
        <v>1000</v>
      </c>
      <c r="E3857" s="4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7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48" x14ac:dyDescent="0.2">
      <c r="A3858">
        <v>3856</v>
      </c>
      <c r="B3858" s="2" t="s">
        <v>3853</v>
      </c>
      <c r="C3858" s="2" t="s">
        <v>7965</v>
      </c>
      <c r="D3858" s="21">
        <v>5000</v>
      </c>
      <c r="E3858" s="4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7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48" x14ac:dyDescent="0.2">
      <c r="A3859">
        <v>3857</v>
      </c>
      <c r="B3859" s="2" t="s">
        <v>3854</v>
      </c>
      <c r="C3859" s="2" t="s">
        <v>7966</v>
      </c>
      <c r="D3859" s="21">
        <v>5000</v>
      </c>
      <c r="E3859" s="4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7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48" x14ac:dyDescent="0.2">
      <c r="A3860">
        <v>3858</v>
      </c>
      <c r="B3860" s="2" t="s">
        <v>3855</v>
      </c>
      <c r="C3860" s="2" t="s">
        <v>7967</v>
      </c>
      <c r="D3860" s="21">
        <v>500</v>
      </c>
      <c r="E3860" s="4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7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48" x14ac:dyDescent="0.2">
      <c r="A3861">
        <v>3859</v>
      </c>
      <c r="B3861" s="2" t="s">
        <v>3856</v>
      </c>
      <c r="C3861" s="2" t="s">
        <v>7968</v>
      </c>
      <c r="D3861" s="21">
        <v>2500</v>
      </c>
      <c r="E3861" s="4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7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48" x14ac:dyDescent="0.2">
      <c r="A3862">
        <v>3860</v>
      </c>
      <c r="B3862" s="2" t="s">
        <v>3857</v>
      </c>
      <c r="C3862" s="2" t="s">
        <v>7969</v>
      </c>
      <c r="D3862" s="21">
        <v>6000</v>
      </c>
      <c r="E3862" s="4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7">
        <f t="shared" si="360"/>
        <v>17.666666666666668</v>
      </c>
      <c r="P3862" s="5">
        <f t="shared" si="361"/>
        <v>81</v>
      </c>
      <c r="Q3862" t="str">
        <f t="shared" si="362"/>
        <v>theater</v>
      </c>
      <c r="R3862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ht="16" x14ac:dyDescent="0.2">
      <c r="A3863">
        <v>3861</v>
      </c>
      <c r="B3863" s="2" t="s">
        <v>3858</v>
      </c>
      <c r="C3863" s="2" t="s">
        <v>7970</v>
      </c>
      <c r="D3863" s="21">
        <v>2000</v>
      </c>
      <c r="E3863" s="4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7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32" x14ac:dyDescent="0.2">
      <c r="A3864">
        <v>3862</v>
      </c>
      <c r="B3864" s="2" t="s">
        <v>3859</v>
      </c>
      <c r="C3864" s="2" t="s">
        <v>7971</v>
      </c>
      <c r="D3864" s="21">
        <v>7500</v>
      </c>
      <c r="E3864" s="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7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48" x14ac:dyDescent="0.2">
      <c r="A3865">
        <v>3863</v>
      </c>
      <c r="B3865" s="2" t="s">
        <v>3860</v>
      </c>
      <c r="C3865" s="2" t="s">
        <v>7972</v>
      </c>
      <c r="D3865" s="21">
        <v>6000</v>
      </c>
      <c r="E3865" s="4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7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48" x14ac:dyDescent="0.2">
      <c r="A3866">
        <v>3864</v>
      </c>
      <c r="B3866" s="2" t="s">
        <v>3861</v>
      </c>
      <c r="C3866" s="2" t="s">
        <v>7973</v>
      </c>
      <c r="D3866" s="21">
        <v>5000</v>
      </c>
      <c r="E3866" s="4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7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48" x14ac:dyDescent="0.2">
      <c r="A3867">
        <v>3865</v>
      </c>
      <c r="B3867" s="2" t="s">
        <v>3862</v>
      </c>
      <c r="C3867" s="2" t="s">
        <v>7974</v>
      </c>
      <c r="D3867" s="21">
        <v>2413</v>
      </c>
      <c r="E3867" s="4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7">
        <f t="shared" si="360"/>
        <v>26.937422295897225</v>
      </c>
      <c r="P3867" s="5">
        <f t="shared" si="361"/>
        <v>46</v>
      </c>
      <c r="Q3867" t="str">
        <f t="shared" si="362"/>
        <v>theater</v>
      </c>
      <c r="R3867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32" x14ac:dyDescent="0.2">
      <c r="A3868">
        <v>3866</v>
      </c>
      <c r="B3868" s="2" t="s">
        <v>3863</v>
      </c>
      <c r="C3868" s="2" t="s">
        <v>7975</v>
      </c>
      <c r="D3868" s="21">
        <v>2000</v>
      </c>
      <c r="E3868" s="4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7">
        <f t="shared" si="360"/>
        <v>0.54999999999999993</v>
      </c>
      <c r="P3868" s="5">
        <f t="shared" si="361"/>
        <v>5</v>
      </c>
      <c r="Q3868" t="str">
        <f t="shared" si="362"/>
        <v>theater</v>
      </c>
      <c r="R3868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48" x14ac:dyDescent="0.2">
      <c r="A3869">
        <v>3867</v>
      </c>
      <c r="B3869" s="2" t="s">
        <v>3864</v>
      </c>
      <c r="C3869" s="2" t="s">
        <v>7976</v>
      </c>
      <c r="D3869" s="21">
        <v>2000</v>
      </c>
      <c r="E3869" s="4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7">
        <f t="shared" si="360"/>
        <v>12.55</v>
      </c>
      <c r="P3869" s="5">
        <f t="shared" si="361"/>
        <v>50</v>
      </c>
      <c r="Q3869" t="str">
        <f t="shared" si="362"/>
        <v>theater</v>
      </c>
      <c r="R3869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ht="16" x14ac:dyDescent="0.2">
      <c r="A3870">
        <v>3868</v>
      </c>
      <c r="B3870" s="2" t="s">
        <v>3865</v>
      </c>
      <c r="C3870" s="2" t="s">
        <v>7977</v>
      </c>
      <c r="D3870" s="21">
        <v>5000</v>
      </c>
      <c r="E3870" s="4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7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32" x14ac:dyDescent="0.2">
      <c r="A3871">
        <v>3869</v>
      </c>
      <c r="B3871" s="2" t="s">
        <v>3866</v>
      </c>
      <c r="C3871" s="2" t="s">
        <v>7978</v>
      </c>
      <c r="D3871" s="21">
        <v>13111</v>
      </c>
      <c r="E3871" s="4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7">
        <f t="shared" si="360"/>
        <v>3.4474868431088401</v>
      </c>
      <c r="P3871" s="5">
        <f t="shared" si="361"/>
        <v>30</v>
      </c>
      <c r="Q3871" t="str">
        <f t="shared" si="362"/>
        <v>theater</v>
      </c>
      <c r="R3871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48" x14ac:dyDescent="0.2">
      <c r="A3872">
        <v>3870</v>
      </c>
      <c r="B3872" s="2" t="s">
        <v>3867</v>
      </c>
      <c r="C3872" s="2" t="s">
        <v>7979</v>
      </c>
      <c r="D3872" s="21">
        <v>10000</v>
      </c>
      <c r="E3872" s="4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7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32" x14ac:dyDescent="0.2">
      <c r="A3873">
        <v>3871</v>
      </c>
      <c r="B3873" s="2" t="s">
        <v>3868</v>
      </c>
      <c r="C3873" s="2" t="s">
        <v>7980</v>
      </c>
      <c r="D3873" s="21">
        <v>1500</v>
      </c>
      <c r="E3873" s="4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7">
        <f t="shared" si="360"/>
        <v>2.666666666666667</v>
      </c>
      <c r="P3873" s="5">
        <f t="shared" si="361"/>
        <v>13</v>
      </c>
      <c r="Q3873" t="str">
        <f t="shared" si="362"/>
        <v>theater</v>
      </c>
      <c r="R3873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48" x14ac:dyDescent="0.2">
      <c r="A3874">
        <v>3872</v>
      </c>
      <c r="B3874" s="2" t="s">
        <v>3869</v>
      </c>
      <c r="C3874" s="2" t="s">
        <v>7981</v>
      </c>
      <c r="D3874" s="21">
        <v>15000</v>
      </c>
      <c r="E3874" s="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7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48" x14ac:dyDescent="0.2">
      <c r="A3875">
        <v>3873</v>
      </c>
      <c r="B3875" s="2" t="s">
        <v>3870</v>
      </c>
      <c r="C3875" s="2" t="s">
        <v>7982</v>
      </c>
      <c r="D3875" s="21">
        <v>5500</v>
      </c>
      <c r="E3875" s="4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7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48" x14ac:dyDescent="0.2">
      <c r="A3876">
        <v>3874</v>
      </c>
      <c r="B3876" s="2" t="s">
        <v>3871</v>
      </c>
      <c r="C3876" s="2" t="s">
        <v>7983</v>
      </c>
      <c r="D3876" s="21">
        <v>620</v>
      </c>
      <c r="E3876" s="4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7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48" x14ac:dyDescent="0.2">
      <c r="A3877">
        <v>3875</v>
      </c>
      <c r="B3877" s="2" t="s">
        <v>3872</v>
      </c>
      <c r="C3877" s="2" t="s">
        <v>7984</v>
      </c>
      <c r="D3877" s="21">
        <v>30000</v>
      </c>
      <c r="E3877" s="4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7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48" x14ac:dyDescent="0.2">
      <c r="A3878">
        <v>3876</v>
      </c>
      <c r="B3878" s="2" t="s">
        <v>3873</v>
      </c>
      <c r="C3878" s="2" t="s">
        <v>7985</v>
      </c>
      <c r="D3878" s="21">
        <v>3900</v>
      </c>
      <c r="E3878" s="4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7">
        <f t="shared" si="360"/>
        <v>52.794871794871788</v>
      </c>
      <c r="P3878" s="5">
        <f t="shared" si="361"/>
        <v>44</v>
      </c>
      <c r="Q3878" t="str">
        <f t="shared" si="362"/>
        <v>theater</v>
      </c>
      <c r="R3878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48" x14ac:dyDescent="0.2">
      <c r="A3879">
        <v>3877</v>
      </c>
      <c r="B3879" s="2" t="s">
        <v>3874</v>
      </c>
      <c r="C3879" s="2" t="s">
        <v>7986</v>
      </c>
      <c r="D3879" s="21">
        <v>25000</v>
      </c>
      <c r="E3879" s="4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7">
        <f t="shared" si="360"/>
        <v>4.9639999999999995</v>
      </c>
      <c r="P3879" s="5">
        <f t="shared" si="361"/>
        <v>88</v>
      </c>
      <c r="Q3879" t="str">
        <f t="shared" si="362"/>
        <v>theater</v>
      </c>
      <c r="R3879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48" x14ac:dyDescent="0.2">
      <c r="A3880">
        <v>3878</v>
      </c>
      <c r="B3880" s="2" t="s">
        <v>3875</v>
      </c>
      <c r="C3880" s="2" t="s">
        <v>7987</v>
      </c>
      <c r="D3880" s="21">
        <v>18000</v>
      </c>
      <c r="E3880" s="4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7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48" x14ac:dyDescent="0.2">
      <c r="A3881">
        <v>3879</v>
      </c>
      <c r="B3881" s="2" t="s">
        <v>3876</v>
      </c>
      <c r="C3881" s="2" t="s">
        <v>7988</v>
      </c>
      <c r="D3881" s="21">
        <v>15000</v>
      </c>
      <c r="E3881" s="4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7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48" x14ac:dyDescent="0.2">
      <c r="A3882">
        <v>3880</v>
      </c>
      <c r="B3882" s="2" t="s">
        <v>3877</v>
      </c>
      <c r="C3882" s="2" t="s">
        <v>7989</v>
      </c>
      <c r="D3882" s="21">
        <v>7500</v>
      </c>
      <c r="E3882" s="4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7">
        <f t="shared" si="360"/>
        <v>13.066666666666665</v>
      </c>
      <c r="P3882" s="5">
        <f t="shared" si="361"/>
        <v>57</v>
      </c>
      <c r="Q3882" t="str">
        <f t="shared" si="362"/>
        <v>theater</v>
      </c>
      <c r="R3882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32" x14ac:dyDescent="0.2">
      <c r="A3883">
        <v>3881</v>
      </c>
      <c r="B3883" s="2" t="s">
        <v>3878</v>
      </c>
      <c r="C3883" s="2" t="s">
        <v>7990</v>
      </c>
      <c r="D3883" s="21">
        <v>500</v>
      </c>
      <c r="E3883" s="4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7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48" x14ac:dyDescent="0.2">
      <c r="A3884">
        <v>3882</v>
      </c>
      <c r="B3884" s="2" t="s">
        <v>3879</v>
      </c>
      <c r="C3884" s="2" t="s">
        <v>7991</v>
      </c>
      <c r="D3884" s="21">
        <v>30000</v>
      </c>
      <c r="E3884" s="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7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48" x14ac:dyDescent="0.2">
      <c r="A3885">
        <v>3883</v>
      </c>
      <c r="B3885" s="2" t="s">
        <v>3880</v>
      </c>
      <c r="C3885" s="2" t="s">
        <v>7992</v>
      </c>
      <c r="D3885" s="21">
        <v>15000</v>
      </c>
      <c r="E3885" s="4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7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48" x14ac:dyDescent="0.2">
      <c r="A3886">
        <v>3884</v>
      </c>
      <c r="B3886" s="2" t="s">
        <v>3881</v>
      </c>
      <c r="C3886" s="2" t="s">
        <v>7993</v>
      </c>
      <c r="D3886" s="21">
        <v>10000</v>
      </c>
      <c r="E3886" s="4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7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48" x14ac:dyDescent="0.2">
      <c r="A3887">
        <v>3885</v>
      </c>
      <c r="B3887" s="2" t="s">
        <v>3882</v>
      </c>
      <c r="C3887" s="2" t="s">
        <v>7994</v>
      </c>
      <c r="D3887" s="21">
        <v>375000</v>
      </c>
      <c r="E3887" s="4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7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ht="16" x14ac:dyDescent="0.2">
      <c r="A3888">
        <v>3886</v>
      </c>
      <c r="B3888" s="2" t="s">
        <v>3883</v>
      </c>
      <c r="C3888" s="2">
        <v>1</v>
      </c>
      <c r="D3888" s="21">
        <v>10000</v>
      </c>
      <c r="E3888" s="4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7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48" x14ac:dyDescent="0.2">
      <c r="A3889">
        <v>3887</v>
      </c>
      <c r="B3889" s="2" t="s">
        <v>3884</v>
      </c>
      <c r="C3889" s="2" t="s">
        <v>7995</v>
      </c>
      <c r="D3889" s="21">
        <v>2000</v>
      </c>
      <c r="E3889" s="4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7">
        <f t="shared" si="360"/>
        <v>1.7500000000000002</v>
      </c>
      <c r="P3889" s="5">
        <f t="shared" si="361"/>
        <v>17</v>
      </c>
      <c r="Q3889" t="str">
        <f t="shared" si="362"/>
        <v>theater</v>
      </c>
      <c r="R3889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48" x14ac:dyDescent="0.2">
      <c r="A3890">
        <v>3888</v>
      </c>
      <c r="B3890" s="2" t="s">
        <v>3885</v>
      </c>
      <c r="C3890" s="2" t="s">
        <v>7996</v>
      </c>
      <c r="D3890" s="21">
        <v>2000</v>
      </c>
      <c r="E3890" s="4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7">
        <f t="shared" si="360"/>
        <v>27.1</v>
      </c>
      <c r="P3890" s="5">
        <f t="shared" si="361"/>
        <v>38</v>
      </c>
      <c r="Q3890" t="str">
        <f t="shared" si="362"/>
        <v>theater</v>
      </c>
      <c r="R3890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48" x14ac:dyDescent="0.2">
      <c r="A3891">
        <v>3889</v>
      </c>
      <c r="B3891" s="2" t="s">
        <v>3886</v>
      </c>
      <c r="C3891" s="2" t="s">
        <v>7997</v>
      </c>
      <c r="D3891" s="21">
        <v>8000</v>
      </c>
      <c r="E3891" s="4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7">
        <f t="shared" si="360"/>
        <v>1.4749999999999999</v>
      </c>
      <c r="P3891" s="5">
        <f t="shared" si="361"/>
        <v>13</v>
      </c>
      <c r="Q3891" t="str">
        <f t="shared" si="362"/>
        <v>theater</v>
      </c>
      <c r="R3891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48" x14ac:dyDescent="0.2">
      <c r="A3892">
        <v>3890</v>
      </c>
      <c r="B3892" s="2" t="s">
        <v>3887</v>
      </c>
      <c r="C3892" s="2" t="s">
        <v>7998</v>
      </c>
      <c r="D3892" s="21">
        <v>15000</v>
      </c>
      <c r="E3892" s="4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7">
        <f t="shared" si="360"/>
        <v>16.826666666666668</v>
      </c>
      <c r="P3892" s="5">
        <f t="shared" si="361"/>
        <v>315</v>
      </c>
      <c r="Q3892" t="str">
        <f t="shared" si="362"/>
        <v>theater</v>
      </c>
      <c r="R3892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32" x14ac:dyDescent="0.2">
      <c r="A3893">
        <v>3891</v>
      </c>
      <c r="B3893" s="2" t="s">
        <v>3888</v>
      </c>
      <c r="C3893" s="2" t="s">
        <v>7999</v>
      </c>
      <c r="D3893" s="21">
        <v>800</v>
      </c>
      <c r="E3893" s="4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7">
        <f t="shared" si="360"/>
        <v>32.5</v>
      </c>
      <c r="P3893" s="5">
        <f t="shared" si="361"/>
        <v>37</v>
      </c>
      <c r="Q3893" t="str">
        <f t="shared" si="362"/>
        <v>theater</v>
      </c>
      <c r="R3893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48" x14ac:dyDescent="0.2">
      <c r="A3894">
        <v>3892</v>
      </c>
      <c r="B3894" s="2" t="s">
        <v>3889</v>
      </c>
      <c r="C3894" s="2" t="s">
        <v>8000</v>
      </c>
      <c r="D3894" s="21">
        <v>1000</v>
      </c>
      <c r="E3894" s="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7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48" x14ac:dyDescent="0.2">
      <c r="A3895">
        <v>3893</v>
      </c>
      <c r="B3895" s="2" t="s">
        <v>3890</v>
      </c>
      <c r="C3895" s="2" t="s">
        <v>8001</v>
      </c>
      <c r="D3895" s="21">
        <v>50000</v>
      </c>
      <c r="E3895" s="4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7">
        <f t="shared" si="360"/>
        <v>21.55</v>
      </c>
      <c r="P3895" s="5">
        <f t="shared" si="361"/>
        <v>128</v>
      </c>
      <c r="Q3895" t="str">
        <f t="shared" si="362"/>
        <v>theater</v>
      </c>
      <c r="R3895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48" x14ac:dyDescent="0.2">
      <c r="A3896">
        <v>3894</v>
      </c>
      <c r="B3896" s="2" t="s">
        <v>3891</v>
      </c>
      <c r="C3896" s="2" t="s">
        <v>8002</v>
      </c>
      <c r="D3896" s="21">
        <v>15000</v>
      </c>
      <c r="E3896" s="4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7">
        <f t="shared" si="360"/>
        <v>3.4666666666666663</v>
      </c>
      <c r="P3896" s="5">
        <f t="shared" si="361"/>
        <v>47</v>
      </c>
      <c r="Q3896" t="str">
        <f t="shared" si="362"/>
        <v>theater</v>
      </c>
      <c r="R3896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48" x14ac:dyDescent="0.2">
      <c r="A3897">
        <v>3895</v>
      </c>
      <c r="B3897" s="2" t="s">
        <v>3892</v>
      </c>
      <c r="C3897" s="2" t="s">
        <v>8003</v>
      </c>
      <c r="D3897" s="21">
        <v>1000</v>
      </c>
      <c r="E3897" s="4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7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48" x14ac:dyDescent="0.2">
      <c r="A3898">
        <v>3896</v>
      </c>
      <c r="B3898" s="2" t="s">
        <v>3893</v>
      </c>
      <c r="C3898" s="2" t="s">
        <v>8004</v>
      </c>
      <c r="D3898" s="21">
        <v>1600</v>
      </c>
      <c r="E3898" s="4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7">
        <f t="shared" si="360"/>
        <v>10.625</v>
      </c>
      <c r="P3898" s="5">
        <f t="shared" si="361"/>
        <v>42</v>
      </c>
      <c r="Q3898" t="str">
        <f t="shared" si="362"/>
        <v>theater</v>
      </c>
      <c r="R3898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48" x14ac:dyDescent="0.2">
      <c r="A3899">
        <v>3897</v>
      </c>
      <c r="B3899" s="2" t="s">
        <v>3894</v>
      </c>
      <c r="C3899" s="2" t="s">
        <v>8005</v>
      </c>
      <c r="D3899" s="21">
        <v>2500</v>
      </c>
      <c r="E3899" s="4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7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64" x14ac:dyDescent="0.2">
      <c r="A3900">
        <v>3898</v>
      </c>
      <c r="B3900" s="2" t="s">
        <v>3895</v>
      </c>
      <c r="C3900" s="2" t="s">
        <v>8006</v>
      </c>
      <c r="D3900" s="21">
        <v>2500</v>
      </c>
      <c r="E3900" s="4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7">
        <f t="shared" si="360"/>
        <v>32.56</v>
      </c>
      <c r="P3900" s="5">
        <f t="shared" si="361"/>
        <v>50</v>
      </c>
      <c r="Q3900" t="str">
        <f t="shared" si="362"/>
        <v>theater</v>
      </c>
      <c r="R3900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48" x14ac:dyDescent="0.2">
      <c r="A3901">
        <v>3899</v>
      </c>
      <c r="B3901" s="2" t="s">
        <v>3896</v>
      </c>
      <c r="C3901" s="2" t="s">
        <v>8007</v>
      </c>
      <c r="D3901" s="21">
        <v>10000</v>
      </c>
      <c r="E3901" s="4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7">
        <f t="shared" si="360"/>
        <v>1.25</v>
      </c>
      <c r="P3901" s="5">
        <f t="shared" si="361"/>
        <v>62</v>
      </c>
      <c r="Q3901" t="str">
        <f t="shared" si="362"/>
        <v>theater</v>
      </c>
      <c r="R3901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32" x14ac:dyDescent="0.2">
      <c r="A3902">
        <v>3900</v>
      </c>
      <c r="B3902" s="2" t="s">
        <v>3897</v>
      </c>
      <c r="C3902" s="2" t="s">
        <v>8008</v>
      </c>
      <c r="D3902" s="21">
        <v>2500</v>
      </c>
      <c r="E3902" s="4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7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48" x14ac:dyDescent="0.2">
      <c r="A3903">
        <v>3901</v>
      </c>
      <c r="B3903" s="2" t="s">
        <v>3898</v>
      </c>
      <c r="C3903" s="2" t="s">
        <v>8009</v>
      </c>
      <c r="D3903" s="21">
        <v>3000</v>
      </c>
      <c r="E3903" s="4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7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48" x14ac:dyDescent="0.2">
      <c r="A3904">
        <v>3902</v>
      </c>
      <c r="B3904" s="2" t="s">
        <v>3899</v>
      </c>
      <c r="C3904" s="2" t="s">
        <v>8010</v>
      </c>
      <c r="D3904" s="21">
        <v>3000</v>
      </c>
      <c r="E3904" s="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7">
        <f t="shared" si="360"/>
        <v>48.833333333333336</v>
      </c>
      <c r="P3904" s="5">
        <f t="shared" si="361"/>
        <v>47</v>
      </c>
      <c r="Q3904" t="str">
        <f t="shared" si="362"/>
        <v>theater</v>
      </c>
      <c r="R3904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48" x14ac:dyDescent="0.2">
      <c r="A3905">
        <v>3903</v>
      </c>
      <c r="B3905" s="2" t="s">
        <v>3900</v>
      </c>
      <c r="C3905" s="2" t="s">
        <v>8011</v>
      </c>
      <c r="D3905" s="21">
        <v>1500</v>
      </c>
      <c r="E3905" s="4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7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16" x14ac:dyDescent="0.2">
      <c r="A3906">
        <v>3904</v>
      </c>
      <c r="B3906" s="2" t="s">
        <v>3901</v>
      </c>
      <c r="C3906" s="2" t="s">
        <v>8012</v>
      </c>
      <c r="D3906" s="21">
        <v>10000</v>
      </c>
      <c r="E3906" s="4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7">
        <f t="shared" si="360"/>
        <v>0.03</v>
      </c>
      <c r="P3906" s="5">
        <f t="shared" si="361"/>
        <v>1</v>
      </c>
      <c r="Q3906" t="str">
        <f t="shared" si="362"/>
        <v>theater</v>
      </c>
      <c r="R3906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48" x14ac:dyDescent="0.2">
      <c r="A3907">
        <v>3905</v>
      </c>
      <c r="B3907" s="2" t="s">
        <v>3902</v>
      </c>
      <c r="C3907" s="2" t="s">
        <v>8013</v>
      </c>
      <c r="D3907" s="21">
        <v>1500</v>
      </c>
      <c r="E3907" s="4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7">
        <f t="shared" ref="O3907:O3970" si="366">(E3907/D3907)*100</f>
        <v>11.533333333333333</v>
      </c>
      <c r="P3907" s="5">
        <f t="shared" ref="P3907:P3970" si="367">IF(E3907, QUOTIENT(E3907,L3907),0)</f>
        <v>24</v>
      </c>
      <c r="Q3907" t="str">
        <f t="shared" ref="Q3907:Q3970" si="368">LEFT(N3907,FIND("/",N3907,1)-1)</f>
        <v>theater</v>
      </c>
      <c r="R3907" t="str">
        <f t="shared" ref="R3907:R3970" si="369">RIGHT(N3907,LEN(N3907)-FIND("/",N3907,1))</f>
        <v>plays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2" t="s">
        <v>3903</v>
      </c>
      <c r="C3908" s="2" t="s">
        <v>8014</v>
      </c>
      <c r="D3908" s="21">
        <v>1500</v>
      </c>
      <c r="E3908" s="4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7">
        <f t="shared" si="366"/>
        <v>67.333333333333329</v>
      </c>
      <c r="P3908" s="5">
        <f t="shared" si="367"/>
        <v>63</v>
      </c>
      <c r="Q3908" t="str">
        <f t="shared" si="368"/>
        <v>theater</v>
      </c>
      <c r="R3908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32" x14ac:dyDescent="0.2">
      <c r="A3909">
        <v>3907</v>
      </c>
      <c r="B3909" s="2" t="s">
        <v>3904</v>
      </c>
      <c r="C3909" s="2" t="s">
        <v>8015</v>
      </c>
      <c r="D3909" s="21">
        <v>1000</v>
      </c>
      <c r="E3909" s="4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7">
        <f t="shared" si="366"/>
        <v>15.299999999999999</v>
      </c>
      <c r="P3909" s="5">
        <f t="shared" si="367"/>
        <v>38</v>
      </c>
      <c r="Q3909" t="str">
        <f t="shared" si="368"/>
        <v>theater</v>
      </c>
      <c r="R3909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48" x14ac:dyDescent="0.2">
      <c r="A3910">
        <v>3908</v>
      </c>
      <c r="B3910" s="2" t="s">
        <v>3905</v>
      </c>
      <c r="C3910" s="2" t="s">
        <v>8016</v>
      </c>
      <c r="D3910" s="21">
        <v>750</v>
      </c>
      <c r="E3910" s="4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7">
        <f t="shared" si="366"/>
        <v>8.6666666666666679</v>
      </c>
      <c r="P3910" s="5">
        <f t="shared" si="367"/>
        <v>16</v>
      </c>
      <c r="Q3910" t="str">
        <f t="shared" si="368"/>
        <v>theater</v>
      </c>
      <c r="R3910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48" x14ac:dyDescent="0.2">
      <c r="A3911">
        <v>3909</v>
      </c>
      <c r="B3911" s="2" t="s">
        <v>3906</v>
      </c>
      <c r="C3911" s="2" t="s">
        <v>8017</v>
      </c>
      <c r="D3911" s="21">
        <v>60000</v>
      </c>
      <c r="E3911" s="4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7">
        <f t="shared" si="366"/>
        <v>0.22499999999999998</v>
      </c>
      <c r="P3911" s="5">
        <f t="shared" si="367"/>
        <v>33</v>
      </c>
      <c r="Q3911" t="str">
        <f t="shared" si="368"/>
        <v>theater</v>
      </c>
      <c r="R3911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48" x14ac:dyDescent="0.2">
      <c r="A3912">
        <v>3910</v>
      </c>
      <c r="B3912" s="2" t="s">
        <v>3907</v>
      </c>
      <c r="C3912" s="2" t="s">
        <v>8018</v>
      </c>
      <c r="D3912" s="21">
        <v>6000</v>
      </c>
      <c r="E3912" s="4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7">
        <f t="shared" si="366"/>
        <v>3.0833333333333335</v>
      </c>
      <c r="P3912" s="5">
        <f t="shared" si="367"/>
        <v>61</v>
      </c>
      <c r="Q3912" t="str">
        <f t="shared" si="368"/>
        <v>theater</v>
      </c>
      <c r="R3912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48" x14ac:dyDescent="0.2">
      <c r="A3913">
        <v>3911</v>
      </c>
      <c r="B3913" s="2" t="s">
        <v>3908</v>
      </c>
      <c r="C3913" s="2" t="s">
        <v>8019</v>
      </c>
      <c r="D3913" s="21">
        <v>8000</v>
      </c>
      <c r="E3913" s="4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7">
        <f t="shared" si="366"/>
        <v>37.412500000000001</v>
      </c>
      <c r="P3913" s="5">
        <f t="shared" si="367"/>
        <v>83</v>
      </c>
      <c r="Q3913" t="str">
        <f t="shared" si="368"/>
        <v>theater</v>
      </c>
      <c r="R3913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48" x14ac:dyDescent="0.2">
      <c r="A3914">
        <v>3912</v>
      </c>
      <c r="B3914" s="2" t="s">
        <v>3909</v>
      </c>
      <c r="C3914" s="2" t="s">
        <v>8020</v>
      </c>
      <c r="D3914" s="21">
        <v>15000</v>
      </c>
      <c r="E3914" s="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7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48" x14ac:dyDescent="0.2">
      <c r="A3915">
        <v>3913</v>
      </c>
      <c r="B3915" s="2" t="s">
        <v>3910</v>
      </c>
      <c r="C3915" s="2" t="s">
        <v>8021</v>
      </c>
      <c r="D3915" s="21">
        <v>10000</v>
      </c>
      <c r="E3915" s="4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7">
        <f t="shared" si="366"/>
        <v>10</v>
      </c>
      <c r="P3915" s="5">
        <f t="shared" si="367"/>
        <v>142</v>
      </c>
      <c r="Q3915" t="str">
        <f t="shared" si="368"/>
        <v>theater</v>
      </c>
      <c r="R3915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48" x14ac:dyDescent="0.2">
      <c r="A3916">
        <v>3914</v>
      </c>
      <c r="B3916" s="2" t="s">
        <v>3911</v>
      </c>
      <c r="C3916" s="2" t="s">
        <v>8022</v>
      </c>
      <c r="D3916" s="21">
        <v>2500</v>
      </c>
      <c r="E3916" s="4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7">
        <f t="shared" si="366"/>
        <v>36.36</v>
      </c>
      <c r="P3916" s="5">
        <f t="shared" si="367"/>
        <v>33</v>
      </c>
      <c r="Q3916" t="str">
        <f t="shared" si="368"/>
        <v>theater</v>
      </c>
      <c r="R3916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48" x14ac:dyDescent="0.2">
      <c r="A3917">
        <v>3915</v>
      </c>
      <c r="B3917" s="2" t="s">
        <v>3912</v>
      </c>
      <c r="C3917" s="2" t="s">
        <v>8023</v>
      </c>
      <c r="D3917" s="21">
        <v>1500</v>
      </c>
      <c r="E3917" s="4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7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48" x14ac:dyDescent="0.2">
      <c r="A3918">
        <v>3916</v>
      </c>
      <c r="B3918" s="2" t="s">
        <v>3913</v>
      </c>
      <c r="C3918" s="2" t="s">
        <v>8024</v>
      </c>
      <c r="D3918" s="21">
        <v>2000</v>
      </c>
      <c r="E3918" s="4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7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48" x14ac:dyDescent="0.2">
      <c r="A3919">
        <v>3917</v>
      </c>
      <c r="B3919" s="2" t="s">
        <v>3914</v>
      </c>
      <c r="C3919" s="2" t="s">
        <v>8025</v>
      </c>
      <c r="D3919" s="21">
        <v>3500</v>
      </c>
      <c r="E3919" s="4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7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48" x14ac:dyDescent="0.2">
      <c r="A3920">
        <v>3918</v>
      </c>
      <c r="B3920" s="2" t="s">
        <v>3915</v>
      </c>
      <c r="C3920" s="2" t="s">
        <v>8026</v>
      </c>
      <c r="D3920" s="21">
        <v>60000</v>
      </c>
      <c r="E3920" s="4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7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48" x14ac:dyDescent="0.2">
      <c r="A3921">
        <v>3919</v>
      </c>
      <c r="B3921" s="2" t="s">
        <v>3916</v>
      </c>
      <c r="C3921" s="2" t="s">
        <v>8027</v>
      </c>
      <c r="D3921" s="21">
        <v>5000</v>
      </c>
      <c r="E3921" s="4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7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48" x14ac:dyDescent="0.2">
      <c r="A3922">
        <v>3920</v>
      </c>
      <c r="B3922" s="2" t="s">
        <v>3917</v>
      </c>
      <c r="C3922" s="2" t="s">
        <v>8028</v>
      </c>
      <c r="D3922" s="21">
        <v>2500</v>
      </c>
      <c r="E3922" s="4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7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48" x14ac:dyDescent="0.2">
      <c r="A3923">
        <v>3921</v>
      </c>
      <c r="B3923" s="2" t="s">
        <v>3918</v>
      </c>
      <c r="C3923" s="2" t="s">
        <v>8029</v>
      </c>
      <c r="D3923" s="21">
        <v>3000</v>
      </c>
      <c r="E3923" s="4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7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48" x14ac:dyDescent="0.2">
      <c r="A3924">
        <v>3922</v>
      </c>
      <c r="B3924" s="2" t="s">
        <v>3919</v>
      </c>
      <c r="C3924" s="2" t="s">
        <v>8030</v>
      </c>
      <c r="D3924" s="21">
        <v>750</v>
      </c>
      <c r="E3924" s="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7">
        <f t="shared" si="366"/>
        <v>8.1333333333333329</v>
      </c>
      <c r="P3924" s="5">
        <f t="shared" si="367"/>
        <v>10</v>
      </c>
      <c r="Q3924" t="str">
        <f t="shared" si="368"/>
        <v>theater</v>
      </c>
      <c r="R3924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48" x14ac:dyDescent="0.2">
      <c r="A3925">
        <v>3923</v>
      </c>
      <c r="B3925" s="2" t="s">
        <v>3920</v>
      </c>
      <c r="C3925" s="2" t="s">
        <v>8031</v>
      </c>
      <c r="D3925" s="21">
        <v>11500</v>
      </c>
      <c r="E3925" s="4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7">
        <f t="shared" si="366"/>
        <v>12.034782608695652</v>
      </c>
      <c r="P3925" s="5">
        <f t="shared" si="367"/>
        <v>81</v>
      </c>
      <c r="Q3925" t="str">
        <f t="shared" si="368"/>
        <v>theater</v>
      </c>
      <c r="R3925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48" x14ac:dyDescent="0.2">
      <c r="A3926">
        <v>3924</v>
      </c>
      <c r="B3926" s="2" t="s">
        <v>3921</v>
      </c>
      <c r="C3926" s="2" t="s">
        <v>8032</v>
      </c>
      <c r="D3926" s="21">
        <v>15000</v>
      </c>
      <c r="E3926" s="4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7">
        <f t="shared" si="366"/>
        <v>15.266666666666667</v>
      </c>
      <c r="P3926" s="5">
        <f t="shared" si="367"/>
        <v>57</v>
      </c>
      <c r="Q3926" t="str">
        <f t="shared" si="368"/>
        <v>theater</v>
      </c>
      <c r="R3926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48" x14ac:dyDescent="0.2">
      <c r="A3927">
        <v>3925</v>
      </c>
      <c r="B3927" s="2" t="s">
        <v>3922</v>
      </c>
      <c r="C3927" s="2" t="s">
        <v>8033</v>
      </c>
      <c r="D3927" s="21">
        <v>150</v>
      </c>
      <c r="E3927" s="4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7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32" x14ac:dyDescent="0.2">
      <c r="A3928">
        <v>3926</v>
      </c>
      <c r="B3928" s="2" t="s">
        <v>3923</v>
      </c>
      <c r="C3928" s="2" t="s">
        <v>8034</v>
      </c>
      <c r="D3928" s="21">
        <v>5000</v>
      </c>
      <c r="E3928" s="4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7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48" x14ac:dyDescent="0.2">
      <c r="A3929">
        <v>3927</v>
      </c>
      <c r="B3929" s="2" t="s">
        <v>3924</v>
      </c>
      <c r="C3929" s="2" t="s">
        <v>8035</v>
      </c>
      <c r="D3929" s="21">
        <v>2500</v>
      </c>
      <c r="E3929" s="4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7">
        <f t="shared" si="366"/>
        <v>1</v>
      </c>
      <c r="P3929" s="5">
        <f t="shared" si="367"/>
        <v>12</v>
      </c>
      <c r="Q3929" t="str">
        <f t="shared" si="368"/>
        <v>theater</v>
      </c>
      <c r="R3929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48" x14ac:dyDescent="0.2">
      <c r="A3930">
        <v>3928</v>
      </c>
      <c r="B3930" s="2" t="s">
        <v>3925</v>
      </c>
      <c r="C3930" s="2" t="s">
        <v>8036</v>
      </c>
      <c r="D3930" s="21">
        <v>5000</v>
      </c>
      <c r="E3930" s="4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7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48" x14ac:dyDescent="0.2">
      <c r="A3931">
        <v>3929</v>
      </c>
      <c r="B3931" s="2" t="s">
        <v>3926</v>
      </c>
      <c r="C3931" s="2" t="s">
        <v>8037</v>
      </c>
      <c r="D3931" s="21">
        <v>20000</v>
      </c>
      <c r="E3931" s="4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7">
        <f t="shared" si="366"/>
        <v>2.2650000000000001</v>
      </c>
      <c r="P3931" s="5">
        <f t="shared" si="367"/>
        <v>32</v>
      </c>
      <c r="Q3931" t="str">
        <f t="shared" si="368"/>
        <v>theater</v>
      </c>
      <c r="R3931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48" x14ac:dyDescent="0.2">
      <c r="A3932">
        <v>3930</v>
      </c>
      <c r="B3932" s="2" t="s">
        <v>3927</v>
      </c>
      <c r="C3932" s="2" t="s">
        <v>8038</v>
      </c>
      <c r="D3932" s="21">
        <v>10000</v>
      </c>
      <c r="E3932" s="4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7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48" x14ac:dyDescent="0.2">
      <c r="A3933">
        <v>3931</v>
      </c>
      <c r="B3933" s="2" t="s">
        <v>3928</v>
      </c>
      <c r="C3933" s="2" t="s">
        <v>8039</v>
      </c>
      <c r="D3933" s="21">
        <v>8000</v>
      </c>
      <c r="E3933" s="4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7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48" x14ac:dyDescent="0.2">
      <c r="A3934">
        <v>3932</v>
      </c>
      <c r="B3934" s="2" t="s">
        <v>3929</v>
      </c>
      <c r="C3934" s="2" t="s">
        <v>8040</v>
      </c>
      <c r="D3934" s="21">
        <v>12000</v>
      </c>
      <c r="E3934" s="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7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48" x14ac:dyDescent="0.2">
      <c r="A3935">
        <v>3933</v>
      </c>
      <c r="B3935" s="2" t="s">
        <v>3930</v>
      </c>
      <c r="C3935" s="2" t="s">
        <v>8041</v>
      </c>
      <c r="D3935" s="21">
        <v>7000</v>
      </c>
      <c r="E3935" s="4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7">
        <f t="shared" si="366"/>
        <v>15.742857142857142</v>
      </c>
      <c r="P3935" s="5">
        <f t="shared" si="367"/>
        <v>91</v>
      </c>
      <c r="Q3935" t="str">
        <f t="shared" si="368"/>
        <v>theater</v>
      </c>
      <c r="R3935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48" x14ac:dyDescent="0.2">
      <c r="A3936">
        <v>3934</v>
      </c>
      <c r="B3936" s="2" t="s">
        <v>3931</v>
      </c>
      <c r="C3936" s="2" t="s">
        <v>8042</v>
      </c>
      <c r="D3936" s="21">
        <v>5000</v>
      </c>
      <c r="E3936" s="4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7">
        <f t="shared" si="366"/>
        <v>11</v>
      </c>
      <c r="P3936" s="5">
        <f t="shared" si="367"/>
        <v>45</v>
      </c>
      <c r="Q3936" t="str">
        <f t="shared" si="368"/>
        <v>theater</v>
      </c>
      <c r="R3936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64" x14ac:dyDescent="0.2">
      <c r="A3937">
        <v>3935</v>
      </c>
      <c r="B3937" s="2" t="s">
        <v>3932</v>
      </c>
      <c r="C3937" s="2" t="s">
        <v>8043</v>
      </c>
      <c r="D3937" s="21">
        <v>3000</v>
      </c>
      <c r="E3937" s="4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7">
        <f t="shared" si="366"/>
        <v>43.833333333333336</v>
      </c>
      <c r="P3937" s="5">
        <f t="shared" si="367"/>
        <v>57</v>
      </c>
      <c r="Q3937" t="str">
        <f t="shared" si="368"/>
        <v>theater</v>
      </c>
      <c r="R3937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48" x14ac:dyDescent="0.2">
      <c r="A3938">
        <v>3936</v>
      </c>
      <c r="B3938" s="2" t="s">
        <v>3933</v>
      </c>
      <c r="C3938" s="2" t="s">
        <v>8044</v>
      </c>
      <c r="D3938" s="21">
        <v>20000</v>
      </c>
      <c r="E3938" s="4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7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48" x14ac:dyDescent="0.2">
      <c r="A3939">
        <v>3937</v>
      </c>
      <c r="B3939" s="2" t="s">
        <v>3934</v>
      </c>
      <c r="C3939" s="2" t="s">
        <v>8045</v>
      </c>
      <c r="D3939" s="21">
        <v>2885</v>
      </c>
      <c r="E3939" s="4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7">
        <f t="shared" si="366"/>
        <v>86.135181975736558</v>
      </c>
      <c r="P3939" s="5">
        <f t="shared" si="367"/>
        <v>248</v>
      </c>
      <c r="Q3939" t="str">
        <f t="shared" si="368"/>
        <v>theater</v>
      </c>
      <c r="R3939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48" x14ac:dyDescent="0.2">
      <c r="A3940">
        <v>3938</v>
      </c>
      <c r="B3940" s="2" t="s">
        <v>3935</v>
      </c>
      <c r="C3940" s="2" t="s">
        <v>8046</v>
      </c>
      <c r="D3940" s="21">
        <v>3255</v>
      </c>
      <c r="E3940" s="4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7">
        <f t="shared" si="366"/>
        <v>12.196620583717358</v>
      </c>
      <c r="P3940" s="5">
        <f t="shared" si="367"/>
        <v>79</v>
      </c>
      <c r="Q3940" t="str">
        <f t="shared" si="368"/>
        <v>theater</v>
      </c>
      <c r="R3940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48" x14ac:dyDescent="0.2">
      <c r="A3941">
        <v>3939</v>
      </c>
      <c r="B3941" s="2" t="s">
        <v>3936</v>
      </c>
      <c r="C3941" s="2" t="s">
        <v>8047</v>
      </c>
      <c r="D3941" s="21">
        <v>5000</v>
      </c>
      <c r="E3941" s="4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7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48" x14ac:dyDescent="0.2">
      <c r="A3942">
        <v>3940</v>
      </c>
      <c r="B3942" s="2" t="s">
        <v>3937</v>
      </c>
      <c r="C3942" s="2" t="s">
        <v>8048</v>
      </c>
      <c r="D3942" s="21">
        <v>5000</v>
      </c>
      <c r="E3942" s="4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7">
        <f t="shared" si="366"/>
        <v>0.22</v>
      </c>
      <c r="P3942" s="5">
        <f t="shared" si="367"/>
        <v>5</v>
      </c>
      <c r="Q3942" t="str">
        <f t="shared" si="368"/>
        <v>theater</v>
      </c>
      <c r="R3942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48" x14ac:dyDescent="0.2">
      <c r="A3943">
        <v>3941</v>
      </c>
      <c r="B3943" s="2" t="s">
        <v>3938</v>
      </c>
      <c r="C3943" s="2" t="s">
        <v>8049</v>
      </c>
      <c r="D3943" s="21">
        <v>5500</v>
      </c>
      <c r="E3943" s="4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7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48" x14ac:dyDescent="0.2">
      <c r="A3944">
        <v>3942</v>
      </c>
      <c r="B3944" s="2" t="s">
        <v>3939</v>
      </c>
      <c r="C3944" s="2" t="s">
        <v>8050</v>
      </c>
      <c r="D3944" s="21">
        <v>1200</v>
      </c>
      <c r="E3944" s="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7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48" x14ac:dyDescent="0.2">
      <c r="A3945">
        <v>3943</v>
      </c>
      <c r="B3945" s="2" t="s">
        <v>3940</v>
      </c>
      <c r="C3945" s="2" t="s">
        <v>8051</v>
      </c>
      <c r="D3945" s="21">
        <v>5000</v>
      </c>
      <c r="E3945" s="4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7">
        <f t="shared" si="366"/>
        <v>35.64</v>
      </c>
      <c r="P3945" s="5">
        <f t="shared" si="367"/>
        <v>137</v>
      </c>
      <c r="Q3945" t="str">
        <f t="shared" si="368"/>
        <v>theater</v>
      </c>
      <c r="R3945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48" x14ac:dyDescent="0.2">
      <c r="A3946">
        <v>3944</v>
      </c>
      <c r="B3946" s="2" t="s">
        <v>3941</v>
      </c>
      <c r="C3946" s="2" t="s">
        <v>8052</v>
      </c>
      <c r="D3946" s="21">
        <v>5000</v>
      </c>
      <c r="E3946" s="4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7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48" x14ac:dyDescent="0.2">
      <c r="A3947">
        <v>3945</v>
      </c>
      <c r="B3947" s="2" t="s">
        <v>3942</v>
      </c>
      <c r="C3947" s="2" t="s">
        <v>8053</v>
      </c>
      <c r="D3947" s="21">
        <v>2000</v>
      </c>
      <c r="E3947" s="4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7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32" x14ac:dyDescent="0.2">
      <c r="A3948">
        <v>3946</v>
      </c>
      <c r="B3948" s="2" t="s">
        <v>3943</v>
      </c>
      <c r="C3948" s="2" t="s">
        <v>8054</v>
      </c>
      <c r="D3948" s="21">
        <v>6000</v>
      </c>
      <c r="E3948" s="4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7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48" x14ac:dyDescent="0.2">
      <c r="A3949">
        <v>3947</v>
      </c>
      <c r="B3949" s="2" t="s">
        <v>3944</v>
      </c>
      <c r="C3949" s="2" t="s">
        <v>8055</v>
      </c>
      <c r="D3949" s="21">
        <v>3000</v>
      </c>
      <c r="E3949" s="4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7">
        <f t="shared" si="366"/>
        <v>3.3666666666666663</v>
      </c>
      <c r="P3949" s="5">
        <f t="shared" si="367"/>
        <v>50</v>
      </c>
      <c r="Q3949" t="str">
        <f t="shared" si="368"/>
        <v>theater</v>
      </c>
      <c r="R3949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48" x14ac:dyDescent="0.2">
      <c r="A3950">
        <v>3948</v>
      </c>
      <c r="B3950" s="2" t="s">
        <v>3945</v>
      </c>
      <c r="C3950" s="2" t="s">
        <v>8056</v>
      </c>
      <c r="D3950" s="21">
        <v>30000</v>
      </c>
      <c r="E3950" s="4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7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48" x14ac:dyDescent="0.2">
      <c r="A3951">
        <v>3949</v>
      </c>
      <c r="B3951" s="2" t="s">
        <v>3946</v>
      </c>
      <c r="C3951" s="2" t="s">
        <v>8057</v>
      </c>
      <c r="D3951" s="21">
        <v>10000</v>
      </c>
      <c r="E3951" s="4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7">
        <f t="shared" si="366"/>
        <v>15.770000000000001</v>
      </c>
      <c r="P3951" s="5">
        <f t="shared" si="367"/>
        <v>49</v>
      </c>
      <c r="Q3951" t="str">
        <f t="shared" si="368"/>
        <v>theater</v>
      </c>
      <c r="R3951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48" x14ac:dyDescent="0.2">
      <c r="A3952">
        <v>3950</v>
      </c>
      <c r="B3952" s="2" t="s">
        <v>3947</v>
      </c>
      <c r="C3952" s="2" t="s">
        <v>8058</v>
      </c>
      <c r="D3952" s="21">
        <v>4000</v>
      </c>
      <c r="E3952" s="4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7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48" x14ac:dyDescent="0.2">
      <c r="A3953">
        <v>3951</v>
      </c>
      <c r="B3953" s="2" t="s">
        <v>3948</v>
      </c>
      <c r="C3953" s="2" t="s">
        <v>6961</v>
      </c>
      <c r="D3953" s="21">
        <v>200000</v>
      </c>
      <c r="E3953" s="4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7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48" x14ac:dyDescent="0.2">
      <c r="A3954">
        <v>3952</v>
      </c>
      <c r="B3954" s="2" t="s">
        <v>3949</v>
      </c>
      <c r="C3954" s="2" t="s">
        <v>8059</v>
      </c>
      <c r="D3954" s="21">
        <v>26000</v>
      </c>
      <c r="E3954" s="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7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48" x14ac:dyDescent="0.2">
      <c r="A3955">
        <v>3953</v>
      </c>
      <c r="B3955" s="2" t="s">
        <v>3950</v>
      </c>
      <c r="C3955" s="2" t="s">
        <v>8060</v>
      </c>
      <c r="D3955" s="21">
        <v>17600</v>
      </c>
      <c r="E3955" s="4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7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48" x14ac:dyDescent="0.2">
      <c r="A3956">
        <v>3954</v>
      </c>
      <c r="B3956" s="2" t="s">
        <v>3951</v>
      </c>
      <c r="C3956" s="2" t="s">
        <v>8061</v>
      </c>
      <c r="D3956" s="21">
        <v>25000</v>
      </c>
      <c r="E3956" s="4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7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48" x14ac:dyDescent="0.2">
      <c r="A3957">
        <v>3955</v>
      </c>
      <c r="B3957" s="2" t="s">
        <v>3952</v>
      </c>
      <c r="C3957" s="2" t="s">
        <v>8062</v>
      </c>
      <c r="D3957" s="21">
        <v>1750</v>
      </c>
      <c r="E3957" s="4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7">
        <f t="shared" si="366"/>
        <v>24.285714285714285</v>
      </c>
      <c r="P3957" s="5">
        <f t="shared" si="367"/>
        <v>53</v>
      </c>
      <c r="Q3957" t="str">
        <f t="shared" si="368"/>
        <v>theater</v>
      </c>
      <c r="R3957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48" x14ac:dyDescent="0.2">
      <c r="A3958">
        <v>3956</v>
      </c>
      <c r="B3958" s="2" t="s">
        <v>3953</v>
      </c>
      <c r="C3958" s="2" t="s">
        <v>8063</v>
      </c>
      <c r="D3958" s="21">
        <v>5500</v>
      </c>
      <c r="E3958" s="4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7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48" x14ac:dyDescent="0.2">
      <c r="A3959">
        <v>3957</v>
      </c>
      <c r="B3959" s="2" t="s">
        <v>3954</v>
      </c>
      <c r="C3959" s="2" t="s">
        <v>8064</v>
      </c>
      <c r="D3959" s="21">
        <v>28000</v>
      </c>
      <c r="E3959" s="4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7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48" x14ac:dyDescent="0.2">
      <c r="A3960">
        <v>3958</v>
      </c>
      <c r="B3960" s="2" t="s">
        <v>3955</v>
      </c>
      <c r="C3960" s="2" t="s">
        <v>8065</v>
      </c>
      <c r="D3960" s="21">
        <v>2000</v>
      </c>
      <c r="E3960" s="4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7">
        <f t="shared" si="366"/>
        <v>32.049999999999997</v>
      </c>
      <c r="P3960" s="5">
        <f t="shared" si="367"/>
        <v>40</v>
      </c>
      <c r="Q3960" t="str">
        <f t="shared" si="368"/>
        <v>theater</v>
      </c>
      <c r="R3960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48" x14ac:dyDescent="0.2">
      <c r="A3961">
        <v>3959</v>
      </c>
      <c r="B3961" s="2" t="s">
        <v>3956</v>
      </c>
      <c r="C3961" s="2" t="s">
        <v>8066</v>
      </c>
      <c r="D3961" s="21">
        <v>1200</v>
      </c>
      <c r="E3961" s="4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7">
        <f t="shared" si="366"/>
        <v>24.333333333333336</v>
      </c>
      <c r="P3961" s="5">
        <f t="shared" si="367"/>
        <v>24</v>
      </c>
      <c r="Q3961" t="str">
        <f t="shared" si="368"/>
        <v>theater</v>
      </c>
      <c r="R3961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48" x14ac:dyDescent="0.2">
      <c r="A3962">
        <v>3960</v>
      </c>
      <c r="B3962" s="2" t="s">
        <v>3957</v>
      </c>
      <c r="C3962" s="2" t="s">
        <v>8067</v>
      </c>
      <c r="D3962" s="21">
        <v>3000</v>
      </c>
      <c r="E3962" s="4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7">
        <f t="shared" si="366"/>
        <v>1.5</v>
      </c>
      <c r="P3962" s="5">
        <f t="shared" si="367"/>
        <v>11</v>
      </c>
      <c r="Q3962" t="str">
        <f t="shared" si="368"/>
        <v>theater</v>
      </c>
      <c r="R3962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48" x14ac:dyDescent="0.2">
      <c r="A3963">
        <v>3961</v>
      </c>
      <c r="B3963" s="2" t="s">
        <v>3958</v>
      </c>
      <c r="C3963" s="2" t="s">
        <v>8068</v>
      </c>
      <c r="D3963" s="21">
        <v>5000</v>
      </c>
      <c r="E3963" s="4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7">
        <f t="shared" si="366"/>
        <v>0.42</v>
      </c>
      <c r="P3963" s="5">
        <f t="shared" si="367"/>
        <v>10</v>
      </c>
      <c r="Q3963" t="str">
        <f t="shared" si="368"/>
        <v>theater</v>
      </c>
      <c r="R3963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48" x14ac:dyDescent="0.2">
      <c r="A3964">
        <v>3962</v>
      </c>
      <c r="B3964" s="2" t="s">
        <v>3959</v>
      </c>
      <c r="C3964" s="2" t="s">
        <v>8069</v>
      </c>
      <c r="D3964" s="21">
        <v>1400</v>
      </c>
      <c r="E3964" s="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7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48" x14ac:dyDescent="0.2">
      <c r="A3965">
        <v>3963</v>
      </c>
      <c r="B3965" s="2" t="s">
        <v>3960</v>
      </c>
      <c r="C3965" s="2" t="s">
        <v>8070</v>
      </c>
      <c r="D3965" s="21">
        <v>10000</v>
      </c>
      <c r="E3965" s="4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7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48" x14ac:dyDescent="0.2">
      <c r="A3966">
        <v>3964</v>
      </c>
      <c r="B3966" s="2" t="s">
        <v>3961</v>
      </c>
      <c r="C3966" s="2" t="s">
        <v>8071</v>
      </c>
      <c r="D3966" s="21">
        <v>2000</v>
      </c>
      <c r="E3966" s="4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7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48" x14ac:dyDescent="0.2">
      <c r="A3967">
        <v>3965</v>
      </c>
      <c r="B3967" s="2" t="s">
        <v>3962</v>
      </c>
      <c r="C3967" s="2" t="s">
        <v>8072</v>
      </c>
      <c r="D3967" s="21">
        <v>2000</v>
      </c>
      <c r="E3967" s="4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7">
        <f t="shared" si="366"/>
        <v>14.249999999999998</v>
      </c>
      <c r="P3967" s="5">
        <f t="shared" si="367"/>
        <v>71</v>
      </c>
      <c r="Q3967" t="str">
        <f t="shared" si="368"/>
        <v>theater</v>
      </c>
      <c r="R3967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48" x14ac:dyDescent="0.2">
      <c r="A3968">
        <v>3966</v>
      </c>
      <c r="B3968" s="2" t="s">
        <v>3963</v>
      </c>
      <c r="C3968" s="2" t="s">
        <v>8073</v>
      </c>
      <c r="D3968" s="21">
        <v>7500</v>
      </c>
      <c r="E3968" s="4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7">
        <f t="shared" si="366"/>
        <v>0.6</v>
      </c>
      <c r="P3968" s="5">
        <f t="shared" si="367"/>
        <v>22</v>
      </c>
      <c r="Q3968" t="str">
        <f t="shared" si="368"/>
        <v>theater</v>
      </c>
      <c r="R3968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48" x14ac:dyDescent="0.2">
      <c r="A3969">
        <v>3967</v>
      </c>
      <c r="B3969" s="2" t="s">
        <v>3964</v>
      </c>
      <c r="C3969" s="2" t="s">
        <v>8074</v>
      </c>
      <c r="D3969" s="21">
        <v>1700</v>
      </c>
      <c r="E3969" s="4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7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48" x14ac:dyDescent="0.2">
      <c r="A3970">
        <v>3968</v>
      </c>
      <c r="B3970" s="2" t="s">
        <v>3965</v>
      </c>
      <c r="C3970" s="2" t="s">
        <v>8075</v>
      </c>
      <c r="D3970" s="21">
        <v>5000</v>
      </c>
      <c r="E3970" s="4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7">
        <f t="shared" si="366"/>
        <v>10.54</v>
      </c>
      <c r="P3970" s="5">
        <f t="shared" si="367"/>
        <v>47</v>
      </c>
      <c r="Q3970" t="str">
        <f t="shared" si="368"/>
        <v>theater</v>
      </c>
      <c r="R3970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48" x14ac:dyDescent="0.2">
      <c r="A3971">
        <v>3969</v>
      </c>
      <c r="B3971" s="2" t="s">
        <v>3966</v>
      </c>
      <c r="C3971" s="2" t="s">
        <v>8076</v>
      </c>
      <c r="D3971" s="21">
        <v>2825</v>
      </c>
      <c r="E3971" s="4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7">
        <f t="shared" ref="O3971:O4034" si="372">(E3971/D3971)*100</f>
        <v>7.4690265486725664</v>
      </c>
      <c r="P3971" s="5">
        <f t="shared" ref="P3971:P4034" si="373">IF(E3971, QUOTIENT(E3971,L3971),0)</f>
        <v>35</v>
      </c>
      <c r="Q3971" t="str">
        <f t="shared" ref="Q3971:Q4034" si="374">LEFT(N3971,FIND("/",N3971,1)-1)</f>
        <v>theater</v>
      </c>
      <c r="R3971" t="str">
        <f t="shared" ref="R3971:R4034" si="375">RIGHT(N3971,LEN(N3971)-FIND("/",N3971,1))</f>
        <v>plays</v>
      </c>
      <c r="S3971" s="15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2" t="s">
        <v>3967</v>
      </c>
      <c r="C3972" s="2" t="s">
        <v>8077</v>
      </c>
      <c r="D3972" s="21">
        <v>15000</v>
      </c>
      <c r="E3972" s="4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7">
        <f t="shared" si="372"/>
        <v>7.3333333333333334E-2</v>
      </c>
      <c r="P3972" s="5">
        <f t="shared" si="373"/>
        <v>5</v>
      </c>
      <c r="Q3972" t="str">
        <f t="shared" si="374"/>
        <v>theater</v>
      </c>
      <c r="R3972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48" x14ac:dyDescent="0.2">
      <c r="A3973">
        <v>3971</v>
      </c>
      <c r="B3973" s="2" t="s">
        <v>3968</v>
      </c>
      <c r="C3973" s="2" t="s">
        <v>8078</v>
      </c>
      <c r="D3973" s="21">
        <v>14000</v>
      </c>
      <c r="E3973" s="4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7">
        <f t="shared" si="372"/>
        <v>0.97142857142857131</v>
      </c>
      <c r="P3973" s="5">
        <f t="shared" si="373"/>
        <v>22</v>
      </c>
      <c r="Q3973" t="str">
        <f t="shared" si="374"/>
        <v>theater</v>
      </c>
      <c r="R3973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32" x14ac:dyDescent="0.2">
      <c r="A3974">
        <v>3972</v>
      </c>
      <c r="B3974" s="2" t="s">
        <v>3969</v>
      </c>
      <c r="C3974" s="2" t="s">
        <v>8079</v>
      </c>
      <c r="D3974" s="21">
        <v>1000</v>
      </c>
      <c r="E3974" s="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7">
        <f t="shared" si="372"/>
        <v>21.099999999999998</v>
      </c>
      <c r="P3974" s="5">
        <f t="shared" si="373"/>
        <v>26</v>
      </c>
      <c r="Q3974" t="str">
        <f t="shared" si="374"/>
        <v>theater</v>
      </c>
      <c r="R3974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48" x14ac:dyDescent="0.2">
      <c r="A3975">
        <v>3973</v>
      </c>
      <c r="B3975" s="2" t="s">
        <v>3970</v>
      </c>
      <c r="C3975" s="2" t="s">
        <v>8080</v>
      </c>
      <c r="D3975" s="21">
        <v>5000</v>
      </c>
      <c r="E3975" s="4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7">
        <f t="shared" si="372"/>
        <v>78.100000000000009</v>
      </c>
      <c r="P3975" s="5">
        <f t="shared" si="373"/>
        <v>105</v>
      </c>
      <c r="Q3975" t="str">
        <f t="shared" si="374"/>
        <v>theater</v>
      </c>
      <c r="R3975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48" x14ac:dyDescent="0.2">
      <c r="A3976">
        <v>3974</v>
      </c>
      <c r="B3976" s="2" t="s">
        <v>3971</v>
      </c>
      <c r="C3976" s="2" t="s">
        <v>8081</v>
      </c>
      <c r="D3976" s="21">
        <v>1000</v>
      </c>
      <c r="E3976" s="4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7">
        <f t="shared" si="372"/>
        <v>32</v>
      </c>
      <c r="P3976" s="5">
        <f t="shared" si="373"/>
        <v>29</v>
      </c>
      <c r="Q3976" t="str">
        <f t="shared" si="374"/>
        <v>theater</v>
      </c>
      <c r="R3976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48" x14ac:dyDescent="0.2">
      <c r="A3977">
        <v>3975</v>
      </c>
      <c r="B3977" s="2" t="s">
        <v>3972</v>
      </c>
      <c r="C3977" s="2" t="s">
        <v>8082</v>
      </c>
      <c r="D3977" s="21">
        <v>678</v>
      </c>
      <c r="E3977" s="4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7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48" x14ac:dyDescent="0.2">
      <c r="A3978">
        <v>3976</v>
      </c>
      <c r="B3978" s="2" t="s">
        <v>3973</v>
      </c>
      <c r="C3978" s="2" t="s">
        <v>8083</v>
      </c>
      <c r="D3978" s="21">
        <v>1300</v>
      </c>
      <c r="E3978" s="4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7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48" x14ac:dyDescent="0.2">
      <c r="A3979">
        <v>3977</v>
      </c>
      <c r="B3979" s="2" t="s">
        <v>3974</v>
      </c>
      <c r="C3979" s="2" t="s">
        <v>8084</v>
      </c>
      <c r="D3979" s="21">
        <v>90000</v>
      </c>
      <c r="E3979" s="4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7">
        <f t="shared" si="372"/>
        <v>1.4500000000000002</v>
      </c>
      <c r="P3979" s="5">
        <f t="shared" si="373"/>
        <v>217</v>
      </c>
      <c r="Q3979" t="str">
        <f t="shared" si="374"/>
        <v>theater</v>
      </c>
      <c r="R3979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48" x14ac:dyDescent="0.2">
      <c r="A3980">
        <v>3978</v>
      </c>
      <c r="B3980" s="2" t="s">
        <v>3975</v>
      </c>
      <c r="C3980" s="2" t="s">
        <v>8085</v>
      </c>
      <c r="D3980" s="21">
        <v>2000</v>
      </c>
      <c r="E3980" s="4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7">
        <f t="shared" si="372"/>
        <v>10.7</v>
      </c>
      <c r="P3980" s="5">
        <f t="shared" si="373"/>
        <v>26</v>
      </c>
      <c r="Q3980" t="str">
        <f t="shared" si="374"/>
        <v>theater</v>
      </c>
      <c r="R3980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48" x14ac:dyDescent="0.2">
      <c r="A3981">
        <v>3979</v>
      </c>
      <c r="B3981" s="2" t="s">
        <v>3976</v>
      </c>
      <c r="C3981" s="2" t="s">
        <v>8086</v>
      </c>
      <c r="D3981" s="21">
        <v>6000</v>
      </c>
      <c r="E3981" s="4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7">
        <f t="shared" si="372"/>
        <v>1.8333333333333333</v>
      </c>
      <c r="P3981" s="5">
        <f t="shared" si="373"/>
        <v>18</v>
      </c>
      <c r="Q3981" t="str">
        <f t="shared" si="374"/>
        <v>theater</v>
      </c>
      <c r="R3981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48" x14ac:dyDescent="0.2">
      <c r="A3982">
        <v>3980</v>
      </c>
      <c r="B3982" s="2" t="s">
        <v>3977</v>
      </c>
      <c r="C3982" s="2" t="s">
        <v>8087</v>
      </c>
      <c r="D3982" s="21">
        <v>2500</v>
      </c>
      <c r="E3982" s="4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7">
        <f t="shared" si="372"/>
        <v>18</v>
      </c>
      <c r="P3982" s="5">
        <f t="shared" si="373"/>
        <v>64</v>
      </c>
      <c r="Q3982" t="str">
        <f t="shared" si="374"/>
        <v>theater</v>
      </c>
      <c r="R3982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32" x14ac:dyDescent="0.2">
      <c r="A3983">
        <v>3981</v>
      </c>
      <c r="B3983" s="2" t="s">
        <v>3358</v>
      </c>
      <c r="C3983" s="2" t="s">
        <v>7469</v>
      </c>
      <c r="D3983" s="21">
        <v>30000</v>
      </c>
      <c r="E3983" s="4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7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64" x14ac:dyDescent="0.2">
      <c r="A3984">
        <v>3982</v>
      </c>
      <c r="B3984" s="2" t="s">
        <v>3978</v>
      </c>
      <c r="C3984" s="2" t="s">
        <v>8088</v>
      </c>
      <c r="D3984" s="21">
        <v>850</v>
      </c>
      <c r="E3984" s="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7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48" x14ac:dyDescent="0.2">
      <c r="A3985">
        <v>3983</v>
      </c>
      <c r="B3985" s="2" t="s">
        <v>3979</v>
      </c>
      <c r="C3985" s="2" t="s">
        <v>8089</v>
      </c>
      <c r="D3985" s="21">
        <v>11140</v>
      </c>
      <c r="E3985" s="4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7">
        <f t="shared" si="372"/>
        <v>34.802513464991023</v>
      </c>
      <c r="P3985" s="5">
        <f t="shared" si="373"/>
        <v>84</v>
      </c>
      <c r="Q3985" t="str">
        <f t="shared" si="374"/>
        <v>theater</v>
      </c>
      <c r="R3985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48" x14ac:dyDescent="0.2">
      <c r="A3986">
        <v>3984</v>
      </c>
      <c r="B3986" s="2" t="s">
        <v>3980</v>
      </c>
      <c r="C3986" s="2" t="s">
        <v>8090</v>
      </c>
      <c r="D3986" s="21">
        <v>1500</v>
      </c>
      <c r="E3986" s="4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7">
        <f t="shared" si="372"/>
        <v>6.3333333333333339</v>
      </c>
      <c r="P3986" s="5">
        <f t="shared" si="373"/>
        <v>9</v>
      </c>
      <c r="Q3986" t="str">
        <f t="shared" si="374"/>
        <v>theater</v>
      </c>
      <c r="R3986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48" x14ac:dyDescent="0.2">
      <c r="A3987">
        <v>3985</v>
      </c>
      <c r="B3987" s="2" t="s">
        <v>3981</v>
      </c>
      <c r="C3987" s="2" t="s">
        <v>8091</v>
      </c>
      <c r="D3987" s="21">
        <v>2000</v>
      </c>
      <c r="E3987" s="4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7">
        <f t="shared" si="372"/>
        <v>32.049999999999997</v>
      </c>
      <c r="P3987" s="5">
        <f t="shared" si="373"/>
        <v>33</v>
      </c>
      <c r="Q3987" t="str">
        <f t="shared" si="374"/>
        <v>theater</v>
      </c>
      <c r="R3987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48" x14ac:dyDescent="0.2">
      <c r="A3988">
        <v>3986</v>
      </c>
      <c r="B3988" s="2" t="s">
        <v>3982</v>
      </c>
      <c r="C3988" s="2" t="s">
        <v>8092</v>
      </c>
      <c r="D3988" s="21">
        <v>5000</v>
      </c>
      <c r="E3988" s="4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7">
        <f t="shared" si="372"/>
        <v>9.76</v>
      </c>
      <c r="P3988" s="5">
        <f t="shared" si="373"/>
        <v>37</v>
      </c>
      <c r="Q3988" t="str">
        <f t="shared" si="374"/>
        <v>theater</v>
      </c>
      <c r="R3988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48" x14ac:dyDescent="0.2">
      <c r="A3989">
        <v>3987</v>
      </c>
      <c r="B3989" s="2" t="s">
        <v>3983</v>
      </c>
      <c r="C3989" s="2" t="s">
        <v>8093</v>
      </c>
      <c r="D3989" s="21">
        <v>400</v>
      </c>
      <c r="E3989" s="4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7">
        <f t="shared" si="372"/>
        <v>37.75</v>
      </c>
      <c r="P3989" s="5">
        <f t="shared" si="373"/>
        <v>11</v>
      </c>
      <c r="Q3989" t="str">
        <f t="shared" si="374"/>
        <v>theater</v>
      </c>
      <c r="R3989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32" x14ac:dyDescent="0.2">
      <c r="A3990">
        <v>3988</v>
      </c>
      <c r="B3990" s="2" t="s">
        <v>3984</v>
      </c>
      <c r="C3990" s="2" t="s">
        <v>8094</v>
      </c>
      <c r="D3990" s="21">
        <v>1500</v>
      </c>
      <c r="E3990" s="4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7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48" x14ac:dyDescent="0.2">
      <c r="A3991">
        <v>3989</v>
      </c>
      <c r="B3991" s="2" t="s">
        <v>3985</v>
      </c>
      <c r="C3991" s="2" t="s">
        <v>8095</v>
      </c>
      <c r="D3991" s="21">
        <v>3000</v>
      </c>
      <c r="E3991" s="4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7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48" x14ac:dyDescent="0.2">
      <c r="A3992">
        <v>3990</v>
      </c>
      <c r="B3992" s="2" t="s">
        <v>3986</v>
      </c>
      <c r="C3992" s="2" t="s">
        <v>8096</v>
      </c>
      <c r="D3992" s="21">
        <v>1650</v>
      </c>
      <c r="E3992" s="4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7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32" x14ac:dyDescent="0.2">
      <c r="A3993">
        <v>3991</v>
      </c>
      <c r="B3993" s="2" t="s">
        <v>3987</v>
      </c>
      <c r="C3993" s="2" t="s">
        <v>8097</v>
      </c>
      <c r="D3993" s="21">
        <v>500</v>
      </c>
      <c r="E3993" s="4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7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48" x14ac:dyDescent="0.2">
      <c r="A3994">
        <v>3992</v>
      </c>
      <c r="B3994" s="2" t="s">
        <v>3988</v>
      </c>
      <c r="C3994" s="2" t="s">
        <v>8098</v>
      </c>
      <c r="D3994" s="21">
        <v>10000</v>
      </c>
      <c r="E3994" s="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7">
        <f t="shared" si="372"/>
        <v>5.41</v>
      </c>
      <c r="P3994" s="5">
        <f t="shared" si="373"/>
        <v>60</v>
      </c>
      <c r="Q3994" t="str">
        <f t="shared" si="374"/>
        <v>theater</v>
      </c>
      <c r="R3994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48" x14ac:dyDescent="0.2">
      <c r="A3995">
        <v>3993</v>
      </c>
      <c r="B3995" s="2" t="s">
        <v>3989</v>
      </c>
      <c r="C3995" s="2" t="s">
        <v>8099</v>
      </c>
      <c r="D3995" s="21">
        <v>50000</v>
      </c>
      <c r="E3995" s="4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7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32" x14ac:dyDescent="0.2">
      <c r="A3996">
        <v>3994</v>
      </c>
      <c r="B3996" s="2" t="s">
        <v>3990</v>
      </c>
      <c r="C3996" s="2" t="s">
        <v>8100</v>
      </c>
      <c r="D3996" s="21">
        <v>2000</v>
      </c>
      <c r="E3996" s="4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7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48" x14ac:dyDescent="0.2">
      <c r="A3997">
        <v>3995</v>
      </c>
      <c r="B3997" s="2" t="s">
        <v>3991</v>
      </c>
      <c r="C3997" s="2" t="s">
        <v>8101</v>
      </c>
      <c r="D3997" s="21">
        <v>200</v>
      </c>
      <c r="E3997" s="4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7">
        <f t="shared" si="372"/>
        <v>35</v>
      </c>
      <c r="P3997" s="5">
        <f t="shared" si="373"/>
        <v>17</v>
      </c>
      <c r="Q3997" t="str">
        <f t="shared" si="374"/>
        <v>theater</v>
      </c>
      <c r="R3997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48" x14ac:dyDescent="0.2">
      <c r="A3998">
        <v>3996</v>
      </c>
      <c r="B3998" s="2" t="s">
        <v>3992</v>
      </c>
      <c r="C3998" s="2" t="s">
        <v>8102</v>
      </c>
      <c r="D3998" s="21">
        <v>3000</v>
      </c>
      <c r="E3998" s="4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7">
        <f t="shared" si="372"/>
        <v>16.566666666666666</v>
      </c>
      <c r="P3998" s="5">
        <f t="shared" si="373"/>
        <v>29</v>
      </c>
      <c r="Q3998" t="str">
        <f t="shared" si="374"/>
        <v>theater</v>
      </c>
      <c r="R3998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48" x14ac:dyDescent="0.2">
      <c r="A3999">
        <v>3997</v>
      </c>
      <c r="B3999" s="2" t="s">
        <v>3993</v>
      </c>
      <c r="C3999" s="2" t="s">
        <v>8103</v>
      </c>
      <c r="D3999" s="21">
        <v>3000</v>
      </c>
      <c r="E3999" s="4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7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48" x14ac:dyDescent="0.2">
      <c r="A4000">
        <v>3998</v>
      </c>
      <c r="B4000" s="2" t="s">
        <v>3994</v>
      </c>
      <c r="C4000" s="2" t="s">
        <v>8104</v>
      </c>
      <c r="D4000" s="21">
        <v>1250</v>
      </c>
      <c r="E4000" s="4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7">
        <f t="shared" si="372"/>
        <v>57.199999999999996</v>
      </c>
      <c r="P4000" s="5">
        <f t="shared" si="373"/>
        <v>59</v>
      </c>
      <c r="Q4000" t="str">
        <f t="shared" si="374"/>
        <v>theater</v>
      </c>
      <c r="R4000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48" x14ac:dyDescent="0.2">
      <c r="A4001">
        <v>3999</v>
      </c>
      <c r="B4001" s="2" t="s">
        <v>3995</v>
      </c>
      <c r="C4001" s="2" t="s">
        <v>8105</v>
      </c>
      <c r="D4001" s="21">
        <v>7000</v>
      </c>
      <c r="E4001" s="4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7">
        <f t="shared" si="372"/>
        <v>16.514285714285716</v>
      </c>
      <c r="P4001" s="5">
        <f t="shared" si="373"/>
        <v>82</v>
      </c>
      <c r="Q4001" t="str">
        <f t="shared" si="374"/>
        <v>theater</v>
      </c>
      <c r="R4001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ht="16" x14ac:dyDescent="0.2">
      <c r="A4002">
        <v>4000</v>
      </c>
      <c r="B4002" s="2" t="s">
        <v>3996</v>
      </c>
      <c r="C4002" s="2" t="s">
        <v>8106</v>
      </c>
      <c r="D4002" s="21">
        <v>8000</v>
      </c>
      <c r="E4002" s="4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7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48" x14ac:dyDescent="0.2">
      <c r="A4003">
        <v>4001</v>
      </c>
      <c r="B4003" s="2" t="s">
        <v>3997</v>
      </c>
      <c r="C4003" s="2" t="s">
        <v>8107</v>
      </c>
      <c r="D4003" s="21">
        <v>1200</v>
      </c>
      <c r="E4003" s="4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7">
        <f t="shared" si="372"/>
        <v>37.75</v>
      </c>
      <c r="P4003" s="5">
        <f t="shared" si="373"/>
        <v>32</v>
      </c>
      <c r="Q4003" t="str">
        <f t="shared" si="374"/>
        <v>theater</v>
      </c>
      <c r="R4003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48" x14ac:dyDescent="0.2">
      <c r="A4004">
        <v>4002</v>
      </c>
      <c r="B4004" s="2" t="s">
        <v>3998</v>
      </c>
      <c r="C4004" s="2" t="s">
        <v>8108</v>
      </c>
      <c r="D4004" s="21">
        <v>1250</v>
      </c>
      <c r="E4004" s="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7">
        <f t="shared" si="372"/>
        <v>1.8399999999999999</v>
      </c>
      <c r="P4004" s="5">
        <f t="shared" si="373"/>
        <v>5</v>
      </c>
      <c r="Q4004" t="str">
        <f t="shared" si="374"/>
        <v>theater</v>
      </c>
      <c r="R4004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48" x14ac:dyDescent="0.2">
      <c r="A4005">
        <v>4003</v>
      </c>
      <c r="B4005" s="2" t="s">
        <v>3999</v>
      </c>
      <c r="C4005" s="2" t="s">
        <v>8071</v>
      </c>
      <c r="D4005" s="21">
        <v>2000</v>
      </c>
      <c r="E4005" s="4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7">
        <f t="shared" si="372"/>
        <v>10.050000000000001</v>
      </c>
      <c r="P4005" s="5">
        <f t="shared" si="373"/>
        <v>100</v>
      </c>
      <c r="Q4005" t="str">
        <f t="shared" si="374"/>
        <v>theater</v>
      </c>
      <c r="R4005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ht="16" x14ac:dyDescent="0.2">
      <c r="A4006">
        <v>4004</v>
      </c>
      <c r="B4006" s="2" t="s">
        <v>4000</v>
      </c>
      <c r="C4006" s="2" t="s">
        <v>8109</v>
      </c>
      <c r="D4006" s="21">
        <v>500</v>
      </c>
      <c r="E4006" s="4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7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48" x14ac:dyDescent="0.2">
      <c r="A4007">
        <v>4005</v>
      </c>
      <c r="B4007" s="2" t="s">
        <v>4001</v>
      </c>
      <c r="C4007" s="2" t="s">
        <v>8110</v>
      </c>
      <c r="D4007" s="21">
        <v>3000</v>
      </c>
      <c r="E4007" s="4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7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48" x14ac:dyDescent="0.2">
      <c r="A4008">
        <v>4006</v>
      </c>
      <c r="B4008" s="2" t="s">
        <v>4002</v>
      </c>
      <c r="C4008" s="2" t="s">
        <v>8111</v>
      </c>
      <c r="D4008" s="21">
        <v>30000</v>
      </c>
      <c r="E4008" s="4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7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48" x14ac:dyDescent="0.2">
      <c r="A4009">
        <v>4007</v>
      </c>
      <c r="B4009" s="2" t="s">
        <v>4003</v>
      </c>
      <c r="C4009" s="2" t="s">
        <v>8112</v>
      </c>
      <c r="D4009" s="21">
        <v>2000</v>
      </c>
      <c r="E4009" s="4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7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48" x14ac:dyDescent="0.2">
      <c r="A4010">
        <v>4008</v>
      </c>
      <c r="B4010" s="2" t="s">
        <v>4004</v>
      </c>
      <c r="C4010" s="2" t="s">
        <v>8113</v>
      </c>
      <c r="D4010" s="21">
        <v>1000</v>
      </c>
      <c r="E4010" s="4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7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48" x14ac:dyDescent="0.2">
      <c r="A4011">
        <v>4009</v>
      </c>
      <c r="B4011" s="2" t="s">
        <v>4005</v>
      </c>
      <c r="C4011" s="2" t="s">
        <v>8114</v>
      </c>
      <c r="D4011" s="21">
        <v>1930</v>
      </c>
      <c r="E4011" s="4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7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48" x14ac:dyDescent="0.2">
      <c r="A4012">
        <v>4010</v>
      </c>
      <c r="B4012" s="2" t="s">
        <v>4006</v>
      </c>
      <c r="C4012" s="2" t="s">
        <v>8115</v>
      </c>
      <c r="D4012" s="21">
        <v>7200</v>
      </c>
      <c r="E4012" s="4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7">
        <f t="shared" si="372"/>
        <v>24.194444444444443</v>
      </c>
      <c r="P4012" s="5">
        <f t="shared" si="373"/>
        <v>45</v>
      </c>
      <c r="Q4012" t="str">
        <f t="shared" si="374"/>
        <v>theater</v>
      </c>
      <c r="R4012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48" x14ac:dyDescent="0.2">
      <c r="A4013">
        <v>4011</v>
      </c>
      <c r="B4013" s="2" t="s">
        <v>4007</v>
      </c>
      <c r="C4013" s="2" t="s">
        <v>8116</v>
      </c>
      <c r="D4013" s="21">
        <v>250</v>
      </c>
      <c r="E4013" s="4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7">
        <f t="shared" si="372"/>
        <v>7.6</v>
      </c>
      <c r="P4013" s="5">
        <f t="shared" si="373"/>
        <v>4</v>
      </c>
      <c r="Q4013" t="str">
        <f t="shared" si="374"/>
        <v>theater</v>
      </c>
      <c r="R4013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48" x14ac:dyDescent="0.2">
      <c r="A4014">
        <v>4012</v>
      </c>
      <c r="B4014" s="2" t="s">
        <v>4008</v>
      </c>
      <c r="C4014" s="2" t="s">
        <v>8117</v>
      </c>
      <c r="D4014" s="21">
        <v>575</v>
      </c>
      <c r="E4014" s="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7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48" x14ac:dyDescent="0.2">
      <c r="A4015">
        <v>4013</v>
      </c>
      <c r="B4015" s="2" t="s">
        <v>4009</v>
      </c>
      <c r="C4015" s="2" t="s">
        <v>8118</v>
      </c>
      <c r="D4015" s="21">
        <v>2000</v>
      </c>
      <c r="E4015" s="4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7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48" x14ac:dyDescent="0.2">
      <c r="A4016">
        <v>4014</v>
      </c>
      <c r="B4016" s="2" t="s">
        <v>4010</v>
      </c>
      <c r="C4016" s="2" t="s">
        <v>8119</v>
      </c>
      <c r="D4016" s="21">
        <v>9000</v>
      </c>
      <c r="E4016" s="4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7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48" x14ac:dyDescent="0.2">
      <c r="A4017">
        <v>4015</v>
      </c>
      <c r="B4017" s="2" t="s">
        <v>4011</v>
      </c>
      <c r="C4017" s="2" t="s">
        <v>8120</v>
      </c>
      <c r="D4017" s="21">
        <v>7000</v>
      </c>
      <c r="E4017" s="4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7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48" x14ac:dyDescent="0.2">
      <c r="A4018">
        <v>4016</v>
      </c>
      <c r="B4018" s="2" t="s">
        <v>4012</v>
      </c>
      <c r="C4018" s="2" t="s">
        <v>8121</v>
      </c>
      <c r="D4018" s="21">
        <v>500</v>
      </c>
      <c r="E4018" s="4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7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48" x14ac:dyDescent="0.2">
      <c r="A4019">
        <v>4017</v>
      </c>
      <c r="B4019" s="2" t="s">
        <v>4013</v>
      </c>
      <c r="C4019" s="2" t="s">
        <v>8122</v>
      </c>
      <c r="D4019" s="21">
        <v>10000</v>
      </c>
      <c r="E4019" s="4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7">
        <f t="shared" si="372"/>
        <v>1.05</v>
      </c>
      <c r="P4019" s="5">
        <f t="shared" si="373"/>
        <v>52</v>
      </c>
      <c r="Q4019" t="str">
        <f t="shared" si="374"/>
        <v>theater</v>
      </c>
      <c r="R4019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32" x14ac:dyDescent="0.2">
      <c r="A4020">
        <v>4018</v>
      </c>
      <c r="B4020" s="2" t="s">
        <v>4014</v>
      </c>
      <c r="C4020" s="2" t="s">
        <v>8123</v>
      </c>
      <c r="D4020" s="21">
        <v>1500</v>
      </c>
      <c r="E4020" s="4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7">
        <f t="shared" si="372"/>
        <v>8.6666666666666679</v>
      </c>
      <c r="P4020" s="5">
        <f t="shared" si="373"/>
        <v>32</v>
      </c>
      <c r="Q4020" t="str">
        <f t="shared" si="374"/>
        <v>theater</v>
      </c>
      <c r="R4020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48" x14ac:dyDescent="0.2">
      <c r="A4021">
        <v>4019</v>
      </c>
      <c r="B4021" s="2" t="s">
        <v>4015</v>
      </c>
      <c r="C4021" s="2" t="s">
        <v>8124</v>
      </c>
      <c r="D4021" s="21">
        <v>3500</v>
      </c>
      <c r="E4021" s="4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7">
        <f t="shared" si="372"/>
        <v>0.82857142857142851</v>
      </c>
      <c r="P4021" s="5">
        <f t="shared" si="373"/>
        <v>7</v>
      </c>
      <c r="Q4021" t="str">
        <f t="shared" si="374"/>
        <v>theater</v>
      </c>
      <c r="R4021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48" x14ac:dyDescent="0.2">
      <c r="A4022">
        <v>4020</v>
      </c>
      <c r="B4022" s="2" t="s">
        <v>4016</v>
      </c>
      <c r="C4022" s="2" t="s">
        <v>8125</v>
      </c>
      <c r="D4022" s="21">
        <v>600</v>
      </c>
      <c r="E4022" s="4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7">
        <f t="shared" si="372"/>
        <v>16.666666666666664</v>
      </c>
      <c r="P4022" s="5">
        <f t="shared" si="373"/>
        <v>33</v>
      </c>
      <c r="Q4022" t="str">
        <f t="shared" si="374"/>
        <v>theater</v>
      </c>
      <c r="R4022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48" x14ac:dyDescent="0.2">
      <c r="A4023">
        <v>4021</v>
      </c>
      <c r="B4023" s="2" t="s">
        <v>4017</v>
      </c>
      <c r="C4023" s="2" t="s">
        <v>8126</v>
      </c>
      <c r="D4023" s="21">
        <v>15000</v>
      </c>
      <c r="E4023" s="4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7">
        <f t="shared" si="372"/>
        <v>0.83333333333333337</v>
      </c>
      <c r="P4023" s="5">
        <f t="shared" si="373"/>
        <v>62</v>
      </c>
      <c r="Q4023" t="str">
        <f t="shared" si="374"/>
        <v>theater</v>
      </c>
      <c r="R4023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32" x14ac:dyDescent="0.2">
      <c r="A4024">
        <v>4022</v>
      </c>
      <c r="B4024" s="2" t="s">
        <v>4018</v>
      </c>
      <c r="C4024" s="2" t="s">
        <v>8127</v>
      </c>
      <c r="D4024" s="21">
        <v>18000</v>
      </c>
      <c r="E4024" s="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7">
        <f t="shared" si="372"/>
        <v>69.561111111111103</v>
      </c>
      <c r="P4024" s="5">
        <f t="shared" si="373"/>
        <v>63</v>
      </c>
      <c r="Q4024" t="str">
        <f t="shared" si="374"/>
        <v>theater</v>
      </c>
      <c r="R4024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48" x14ac:dyDescent="0.2">
      <c r="A4025">
        <v>4023</v>
      </c>
      <c r="B4025" s="2" t="s">
        <v>4019</v>
      </c>
      <c r="C4025" s="2" t="s">
        <v>8128</v>
      </c>
      <c r="D4025" s="21">
        <v>7000</v>
      </c>
      <c r="E4025" s="4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7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48" x14ac:dyDescent="0.2">
      <c r="A4026">
        <v>4024</v>
      </c>
      <c r="B4026" s="2" t="s">
        <v>4020</v>
      </c>
      <c r="C4026" s="2" t="s">
        <v>8129</v>
      </c>
      <c r="D4026" s="21">
        <v>800</v>
      </c>
      <c r="E4026" s="4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7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48" x14ac:dyDescent="0.2">
      <c r="A4027">
        <v>4025</v>
      </c>
      <c r="B4027" s="2" t="s">
        <v>4021</v>
      </c>
      <c r="C4027" s="2" t="s">
        <v>8130</v>
      </c>
      <c r="D4027" s="21">
        <v>5000</v>
      </c>
      <c r="E4027" s="4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7">
        <f t="shared" si="372"/>
        <v>5</v>
      </c>
      <c r="P4027" s="5">
        <f t="shared" si="373"/>
        <v>62</v>
      </c>
      <c r="Q4027" t="str">
        <f t="shared" si="374"/>
        <v>theater</v>
      </c>
      <c r="R4027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48" x14ac:dyDescent="0.2">
      <c r="A4028">
        <v>4026</v>
      </c>
      <c r="B4028" s="2" t="s">
        <v>4022</v>
      </c>
      <c r="C4028" s="2" t="s">
        <v>8131</v>
      </c>
      <c r="D4028" s="21">
        <v>4000</v>
      </c>
      <c r="E4028" s="4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7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48" x14ac:dyDescent="0.2">
      <c r="A4029">
        <v>4027</v>
      </c>
      <c r="B4029" s="2" t="s">
        <v>4023</v>
      </c>
      <c r="C4029" s="2" t="s">
        <v>8132</v>
      </c>
      <c r="D4029" s="21">
        <v>3000</v>
      </c>
      <c r="E4029" s="4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7">
        <f t="shared" si="372"/>
        <v>7.166666666666667</v>
      </c>
      <c r="P4029" s="5">
        <f t="shared" si="373"/>
        <v>30</v>
      </c>
      <c r="Q4029" t="str">
        <f t="shared" si="374"/>
        <v>theater</v>
      </c>
      <c r="R4029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48" x14ac:dyDescent="0.2">
      <c r="A4030">
        <v>4028</v>
      </c>
      <c r="B4030" s="2" t="s">
        <v>4024</v>
      </c>
      <c r="C4030" s="2" t="s">
        <v>8133</v>
      </c>
      <c r="D4030" s="21">
        <v>2000</v>
      </c>
      <c r="E4030" s="4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7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48" x14ac:dyDescent="0.2">
      <c r="A4031">
        <v>4029</v>
      </c>
      <c r="B4031" s="2" t="s">
        <v>4025</v>
      </c>
      <c r="C4031" s="2" t="s">
        <v>8134</v>
      </c>
      <c r="D4031" s="21">
        <v>20000</v>
      </c>
      <c r="E4031" s="4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7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48" x14ac:dyDescent="0.2">
      <c r="A4032">
        <v>4030</v>
      </c>
      <c r="B4032" s="2" t="s">
        <v>4026</v>
      </c>
      <c r="C4032" s="2" t="s">
        <v>8135</v>
      </c>
      <c r="D4032" s="21">
        <v>2500</v>
      </c>
      <c r="E4032" s="4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7">
        <f t="shared" si="372"/>
        <v>16</v>
      </c>
      <c r="P4032" s="5">
        <f t="shared" si="373"/>
        <v>66</v>
      </c>
      <c r="Q4032" t="str">
        <f t="shared" si="374"/>
        <v>theater</v>
      </c>
      <c r="R4032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48" x14ac:dyDescent="0.2">
      <c r="A4033">
        <v>4031</v>
      </c>
      <c r="B4033" s="2" t="s">
        <v>4027</v>
      </c>
      <c r="C4033" s="2" t="s">
        <v>8136</v>
      </c>
      <c r="D4033" s="21">
        <v>5000</v>
      </c>
      <c r="E4033" s="4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7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48" x14ac:dyDescent="0.2">
      <c r="A4034">
        <v>4032</v>
      </c>
      <c r="B4034" s="2" t="s">
        <v>4028</v>
      </c>
      <c r="C4034" s="2" t="s">
        <v>8137</v>
      </c>
      <c r="D4034" s="21">
        <v>6048</v>
      </c>
      <c r="E4034" s="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7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48" x14ac:dyDescent="0.2">
      <c r="A4035">
        <v>4033</v>
      </c>
      <c r="B4035" s="2" t="s">
        <v>4029</v>
      </c>
      <c r="C4035" s="2" t="s">
        <v>8138</v>
      </c>
      <c r="D4035" s="21">
        <v>23900</v>
      </c>
      <c r="E4035" s="4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7">
        <f t="shared" ref="O4035:O4098" si="378">(E4035/D4035)*100</f>
        <v>25.698702928870294</v>
      </c>
      <c r="P4035" s="5">
        <f t="shared" ref="P4035:P4098" si="379">IF(E4035, QUOTIENT(E4035,L4035),0)</f>
        <v>65</v>
      </c>
      <c r="Q4035" t="str">
        <f t="shared" ref="Q4035:Q4098" si="380">LEFT(N4035,FIND("/",N4035,1)-1)</f>
        <v>theater</v>
      </c>
      <c r="R4035" t="str">
        <f t="shared" ref="R4035:R4098" si="381">RIGHT(N4035,LEN(N4035)-FIND("/",N4035,1))</f>
        <v>plays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48" x14ac:dyDescent="0.2">
      <c r="A4036">
        <v>4034</v>
      </c>
      <c r="B4036" s="2" t="s">
        <v>4030</v>
      </c>
      <c r="C4036" s="2" t="s">
        <v>8139</v>
      </c>
      <c r="D4036" s="21">
        <v>13500</v>
      </c>
      <c r="E4036" s="4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7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32" x14ac:dyDescent="0.2">
      <c r="A4037">
        <v>4035</v>
      </c>
      <c r="B4037" s="2" t="s">
        <v>4031</v>
      </c>
      <c r="C4037" s="2" t="s">
        <v>8140</v>
      </c>
      <c r="D4037" s="21">
        <v>10000</v>
      </c>
      <c r="E4037" s="4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7">
        <f t="shared" si="378"/>
        <v>36.85</v>
      </c>
      <c r="P4037" s="5">
        <f t="shared" si="379"/>
        <v>147</v>
      </c>
      <c r="Q4037" t="str">
        <f t="shared" si="380"/>
        <v>theater</v>
      </c>
      <c r="R4037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48" x14ac:dyDescent="0.2">
      <c r="A4038">
        <v>4036</v>
      </c>
      <c r="B4038" s="2" t="s">
        <v>4032</v>
      </c>
      <c r="C4038" s="2" t="s">
        <v>7438</v>
      </c>
      <c r="D4038" s="21">
        <v>6000</v>
      </c>
      <c r="E4038" s="4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7">
        <f t="shared" si="378"/>
        <v>47.05</v>
      </c>
      <c r="P4038" s="5">
        <f t="shared" si="379"/>
        <v>166</v>
      </c>
      <c r="Q4038" t="str">
        <f t="shared" si="380"/>
        <v>theater</v>
      </c>
      <c r="R4038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48" x14ac:dyDescent="0.2">
      <c r="A4039">
        <v>4037</v>
      </c>
      <c r="B4039" s="2" t="s">
        <v>4033</v>
      </c>
      <c r="C4039" s="2" t="s">
        <v>8141</v>
      </c>
      <c r="D4039" s="21">
        <v>700</v>
      </c>
      <c r="E4039" s="4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7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48" x14ac:dyDescent="0.2">
      <c r="A4040">
        <v>4038</v>
      </c>
      <c r="B4040" s="2" t="s">
        <v>4034</v>
      </c>
      <c r="C4040" s="2" t="s">
        <v>8142</v>
      </c>
      <c r="D4040" s="21">
        <v>2500</v>
      </c>
      <c r="E4040" s="4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7">
        <f t="shared" si="378"/>
        <v>12.04</v>
      </c>
      <c r="P4040" s="5">
        <f t="shared" si="379"/>
        <v>75</v>
      </c>
      <c r="Q4040" t="str">
        <f t="shared" si="380"/>
        <v>theater</v>
      </c>
      <c r="R4040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32" x14ac:dyDescent="0.2">
      <c r="A4041">
        <v>4039</v>
      </c>
      <c r="B4041" s="2" t="s">
        <v>4035</v>
      </c>
      <c r="C4041" s="2" t="s">
        <v>8143</v>
      </c>
      <c r="D4041" s="21">
        <v>500</v>
      </c>
      <c r="E4041" s="4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7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48" x14ac:dyDescent="0.2">
      <c r="A4042">
        <v>4040</v>
      </c>
      <c r="B4042" s="2" t="s">
        <v>4036</v>
      </c>
      <c r="C4042" s="2" t="s">
        <v>8144</v>
      </c>
      <c r="D4042" s="21">
        <v>8000</v>
      </c>
      <c r="E4042" s="4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7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32" x14ac:dyDescent="0.2">
      <c r="A4043">
        <v>4041</v>
      </c>
      <c r="B4043" s="2" t="s">
        <v>4037</v>
      </c>
      <c r="C4043" s="2" t="s">
        <v>8145</v>
      </c>
      <c r="D4043" s="21">
        <v>5000</v>
      </c>
      <c r="E4043" s="4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7">
        <f t="shared" si="378"/>
        <v>0.42</v>
      </c>
      <c r="P4043" s="5">
        <f t="shared" si="379"/>
        <v>10</v>
      </c>
      <c r="Q4043" t="str">
        <f t="shared" si="380"/>
        <v>theater</v>
      </c>
      <c r="R4043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48" x14ac:dyDescent="0.2">
      <c r="A4044">
        <v>4042</v>
      </c>
      <c r="B4044" s="2" t="s">
        <v>4038</v>
      </c>
      <c r="C4044" s="2" t="s">
        <v>8146</v>
      </c>
      <c r="D4044" s="21">
        <v>10000</v>
      </c>
      <c r="E4044" s="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7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48" x14ac:dyDescent="0.2">
      <c r="A4045">
        <v>4043</v>
      </c>
      <c r="B4045" s="2" t="s">
        <v>4039</v>
      </c>
      <c r="C4045" s="2" t="s">
        <v>8147</v>
      </c>
      <c r="D4045" s="21">
        <v>300</v>
      </c>
      <c r="E4045" s="4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7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48" x14ac:dyDescent="0.2">
      <c r="A4046">
        <v>4044</v>
      </c>
      <c r="B4046" s="2" t="s">
        <v>4040</v>
      </c>
      <c r="C4046" s="2" t="s">
        <v>8148</v>
      </c>
      <c r="D4046" s="21">
        <v>600</v>
      </c>
      <c r="E4046" s="4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7">
        <f t="shared" si="378"/>
        <v>37.5</v>
      </c>
      <c r="P4046" s="5">
        <f t="shared" si="379"/>
        <v>56</v>
      </c>
      <c r="Q4046" t="str">
        <f t="shared" si="380"/>
        <v>theater</v>
      </c>
      <c r="R4046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48" x14ac:dyDescent="0.2">
      <c r="A4047">
        <v>4045</v>
      </c>
      <c r="B4047" s="2" t="s">
        <v>4041</v>
      </c>
      <c r="C4047" s="2" t="s">
        <v>8149</v>
      </c>
      <c r="D4047" s="21">
        <v>5000</v>
      </c>
      <c r="E4047" s="4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7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48" x14ac:dyDescent="0.2">
      <c r="A4048">
        <v>4046</v>
      </c>
      <c r="B4048" s="2" t="s">
        <v>4042</v>
      </c>
      <c r="C4048" s="2" t="s">
        <v>8150</v>
      </c>
      <c r="D4048" s="21">
        <v>5600</v>
      </c>
      <c r="E4048" s="4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7">
        <f t="shared" si="378"/>
        <v>8.2142857142857135</v>
      </c>
      <c r="P4048" s="5">
        <f t="shared" si="379"/>
        <v>38</v>
      </c>
      <c r="Q4048" t="str">
        <f t="shared" si="380"/>
        <v>theater</v>
      </c>
      <c r="R4048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48" x14ac:dyDescent="0.2">
      <c r="A4049">
        <v>4047</v>
      </c>
      <c r="B4049" s="2" t="s">
        <v>4043</v>
      </c>
      <c r="C4049" s="2" t="s">
        <v>8151</v>
      </c>
      <c r="D4049" s="21">
        <v>5000</v>
      </c>
      <c r="E4049" s="4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7">
        <f t="shared" si="378"/>
        <v>2.1999999999999997</v>
      </c>
      <c r="P4049" s="5">
        <f t="shared" si="379"/>
        <v>27</v>
      </c>
      <c r="Q4049" t="str">
        <f t="shared" si="380"/>
        <v>theater</v>
      </c>
      <c r="R4049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48" x14ac:dyDescent="0.2">
      <c r="A4050">
        <v>4048</v>
      </c>
      <c r="B4050" s="2" t="s">
        <v>4044</v>
      </c>
      <c r="C4050" s="2" t="s">
        <v>8152</v>
      </c>
      <c r="D4050" s="21">
        <v>17000</v>
      </c>
      <c r="E4050" s="4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7">
        <f t="shared" si="378"/>
        <v>17.652941176470588</v>
      </c>
      <c r="P4050" s="5">
        <f t="shared" si="379"/>
        <v>32</v>
      </c>
      <c r="Q4050" t="str">
        <f t="shared" si="380"/>
        <v>theater</v>
      </c>
      <c r="R4050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48" x14ac:dyDescent="0.2">
      <c r="A4051">
        <v>4049</v>
      </c>
      <c r="B4051" s="2" t="s">
        <v>4045</v>
      </c>
      <c r="C4051" s="2" t="s">
        <v>8153</v>
      </c>
      <c r="D4051" s="21">
        <v>20000</v>
      </c>
      <c r="E4051" s="4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7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48" x14ac:dyDescent="0.2">
      <c r="A4052">
        <v>4050</v>
      </c>
      <c r="B4052" s="2" t="s">
        <v>4046</v>
      </c>
      <c r="C4052" s="2" t="s">
        <v>8154</v>
      </c>
      <c r="D4052" s="21">
        <v>1500</v>
      </c>
      <c r="E4052" s="4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7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48" x14ac:dyDescent="0.2">
      <c r="A4053">
        <v>4051</v>
      </c>
      <c r="B4053" s="2" t="s">
        <v>4047</v>
      </c>
      <c r="C4053" s="2" t="s">
        <v>8155</v>
      </c>
      <c r="D4053" s="21">
        <v>500</v>
      </c>
      <c r="E4053" s="4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7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64" x14ac:dyDescent="0.2">
      <c r="A4054">
        <v>4052</v>
      </c>
      <c r="B4054" s="2" t="s">
        <v>4048</v>
      </c>
      <c r="C4054" s="2" t="s">
        <v>8156</v>
      </c>
      <c r="D4054" s="21">
        <v>3000</v>
      </c>
      <c r="E4054" s="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7">
        <f t="shared" si="378"/>
        <v>37.533333333333339</v>
      </c>
      <c r="P4054" s="5">
        <f t="shared" si="379"/>
        <v>86</v>
      </c>
      <c r="Q4054" t="str">
        <f t="shared" si="380"/>
        <v>theater</v>
      </c>
      <c r="R4054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48" x14ac:dyDescent="0.2">
      <c r="A4055">
        <v>4053</v>
      </c>
      <c r="B4055" s="2" t="s">
        <v>4049</v>
      </c>
      <c r="C4055" s="2" t="s">
        <v>8157</v>
      </c>
      <c r="D4055" s="21">
        <v>500</v>
      </c>
      <c r="E4055" s="4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7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48" x14ac:dyDescent="0.2">
      <c r="A4056">
        <v>4054</v>
      </c>
      <c r="B4056" s="2" t="s">
        <v>4050</v>
      </c>
      <c r="C4056" s="2" t="s">
        <v>8158</v>
      </c>
      <c r="D4056" s="21">
        <v>8880</v>
      </c>
      <c r="E4056" s="4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7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48" x14ac:dyDescent="0.2">
      <c r="A4057">
        <v>4055</v>
      </c>
      <c r="B4057" s="2" t="s">
        <v>4051</v>
      </c>
      <c r="C4057" s="2" t="s">
        <v>8159</v>
      </c>
      <c r="D4057" s="21">
        <v>5000</v>
      </c>
      <c r="E4057" s="4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7">
        <f t="shared" si="378"/>
        <v>17.62</v>
      </c>
      <c r="P4057" s="5">
        <f t="shared" si="379"/>
        <v>41</v>
      </c>
      <c r="Q4057" t="str">
        <f t="shared" si="380"/>
        <v>theater</v>
      </c>
      <c r="R4057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48" x14ac:dyDescent="0.2">
      <c r="A4058">
        <v>4056</v>
      </c>
      <c r="B4058" s="2" t="s">
        <v>4052</v>
      </c>
      <c r="C4058" s="2" t="s">
        <v>8160</v>
      </c>
      <c r="D4058" s="21">
        <v>1500</v>
      </c>
      <c r="E4058" s="4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7">
        <f t="shared" si="378"/>
        <v>53</v>
      </c>
      <c r="P4058" s="5">
        <f t="shared" si="379"/>
        <v>88</v>
      </c>
      <c r="Q4058" t="str">
        <f t="shared" si="380"/>
        <v>theater</v>
      </c>
      <c r="R4058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48" x14ac:dyDescent="0.2">
      <c r="A4059">
        <v>4057</v>
      </c>
      <c r="B4059" s="2" t="s">
        <v>4053</v>
      </c>
      <c r="C4059" s="2" t="s">
        <v>8161</v>
      </c>
      <c r="D4059" s="21">
        <v>3500</v>
      </c>
      <c r="E4059" s="4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7">
        <f t="shared" si="378"/>
        <v>22.142857142857142</v>
      </c>
      <c r="P4059" s="5">
        <f t="shared" si="379"/>
        <v>129</v>
      </c>
      <c r="Q4059" t="str">
        <f t="shared" si="380"/>
        <v>theater</v>
      </c>
      <c r="R4059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48" x14ac:dyDescent="0.2">
      <c r="A4060">
        <v>4058</v>
      </c>
      <c r="B4060" s="2" t="s">
        <v>4054</v>
      </c>
      <c r="C4060" s="2" t="s">
        <v>8162</v>
      </c>
      <c r="D4060" s="21">
        <v>3750</v>
      </c>
      <c r="E4060" s="4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7">
        <f t="shared" si="378"/>
        <v>2.5333333333333332</v>
      </c>
      <c r="P4060" s="5">
        <f t="shared" si="379"/>
        <v>23</v>
      </c>
      <c r="Q4060" t="str">
        <f t="shared" si="380"/>
        <v>theater</v>
      </c>
      <c r="R4060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48" x14ac:dyDescent="0.2">
      <c r="A4061">
        <v>4059</v>
      </c>
      <c r="B4061" s="2" t="s">
        <v>4055</v>
      </c>
      <c r="C4061" s="2" t="s">
        <v>8163</v>
      </c>
      <c r="D4061" s="21">
        <v>10000</v>
      </c>
      <c r="E4061" s="4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7">
        <f t="shared" si="378"/>
        <v>2.5</v>
      </c>
      <c r="P4061" s="5">
        <f t="shared" si="379"/>
        <v>35</v>
      </c>
      <c r="Q4061" t="str">
        <f t="shared" si="380"/>
        <v>theater</v>
      </c>
      <c r="R4061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48" x14ac:dyDescent="0.2">
      <c r="A4062">
        <v>4060</v>
      </c>
      <c r="B4062" s="2" t="s">
        <v>4056</v>
      </c>
      <c r="C4062" s="2" t="s">
        <v>8164</v>
      </c>
      <c r="D4062" s="21">
        <v>10000</v>
      </c>
      <c r="E4062" s="4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7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32" x14ac:dyDescent="0.2">
      <c r="A4063">
        <v>4061</v>
      </c>
      <c r="B4063" s="2" t="s">
        <v>4057</v>
      </c>
      <c r="C4063" s="2" t="s">
        <v>8165</v>
      </c>
      <c r="D4063" s="21">
        <v>525</v>
      </c>
      <c r="E4063" s="4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7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48" x14ac:dyDescent="0.2">
      <c r="A4064">
        <v>4062</v>
      </c>
      <c r="B4064" s="2" t="s">
        <v>4058</v>
      </c>
      <c r="C4064" s="2" t="s">
        <v>8166</v>
      </c>
      <c r="D4064" s="21">
        <v>20000</v>
      </c>
      <c r="E4064" s="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7">
        <f t="shared" si="378"/>
        <v>2.4500000000000002</v>
      </c>
      <c r="P4064" s="5">
        <f t="shared" si="379"/>
        <v>163</v>
      </c>
      <c r="Q4064" t="str">
        <f t="shared" si="380"/>
        <v>theater</v>
      </c>
      <c r="R4064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48" x14ac:dyDescent="0.2">
      <c r="A4065">
        <v>4063</v>
      </c>
      <c r="B4065" s="2" t="s">
        <v>4059</v>
      </c>
      <c r="C4065" s="2" t="s">
        <v>8167</v>
      </c>
      <c r="D4065" s="21">
        <v>9500</v>
      </c>
      <c r="E4065" s="4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7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48" x14ac:dyDescent="0.2">
      <c r="A4066">
        <v>4064</v>
      </c>
      <c r="B4066" s="2" t="s">
        <v>4060</v>
      </c>
      <c r="C4066" s="2" t="s">
        <v>8168</v>
      </c>
      <c r="D4066" s="21">
        <v>2000</v>
      </c>
      <c r="E4066" s="4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7">
        <f t="shared" si="378"/>
        <v>19.25</v>
      </c>
      <c r="P4066" s="5">
        <f t="shared" si="379"/>
        <v>64</v>
      </c>
      <c r="Q4066" t="str">
        <f t="shared" si="380"/>
        <v>theater</v>
      </c>
      <c r="R4066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32" x14ac:dyDescent="0.2">
      <c r="A4067">
        <v>4065</v>
      </c>
      <c r="B4067" s="2" t="s">
        <v>4061</v>
      </c>
      <c r="C4067" s="2" t="s">
        <v>8169</v>
      </c>
      <c r="D4067" s="21">
        <v>4000</v>
      </c>
      <c r="E4067" s="4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7">
        <f t="shared" si="378"/>
        <v>0.67500000000000004</v>
      </c>
      <c r="P4067" s="5">
        <f t="shared" si="379"/>
        <v>6</v>
      </c>
      <c r="Q4067" t="str">
        <f t="shared" si="380"/>
        <v>theater</v>
      </c>
      <c r="R4067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48" x14ac:dyDescent="0.2">
      <c r="A4068">
        <v>4066</v>
      </c>
      <c r="B4068" s="2" t="s">
        <v>4062</v>
      </c>
      <c r="C4068" s="2" t="s">
        <v>8170</v>
      </c>
      <c r="D4068" s="21">
        <v>15000</v>
      </c>
      <c r="E4068" s="4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7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48" x14ac:dyDescent="0.2">
      <c r="A4069">
        <v>4067</v>
      </c>
      <c r="B4069" s="2" t="s">
        <v>4063</v>
      </c>
      <c r="C4069" s="2" t="s">
        <v>7998</v>
      </c>
      <c r="D4069" s="21">
        <v>5000</v>
      </c>
      <c r="E4069" s="4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7">
        <f t="shared" si="378"/>
        <v>60.9</v>
      </c>
      <c r="P4069" s="5">
        <f t="shared" si="379"/>
        <v>179</v>
      </c>
      <c r="Q4069" t="str">
        <f t="shared" si="380"/>
        <v>theater</v>
      </c>
      <c r="R4069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32" x14ac:dyDescent="0.2">
      <c r="A4070">
        <v>4068</v>
      </c>
      <c r="B4070" s="2" t="s">
        <v>4064</v>
      </c>
      <c r="C4070" s="2" t="s">
        <v>8171</v>
      </c>
      <c r="D4070" s="21">
        <v>3495</v>
      </c>
      <c r="E4070" s="4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7">
        <f t="shared" si="378"/>
        <v>1</v>
      </c>
      <c r="P4070" s="5">
        <f t="shared" si="379"/>
        <v>34</v>
      </c>
      <c r="Q4070" t="str">
        <f t="shared" si="380"/>
        <v>theater</v>
      </c>
      <c r="R4070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48" x14ac:dyDescent="0.2">
      <c r="A4071">
        <v>4069</v>
      </c>
      <c r="B4071" s="2" t="s">
        <v>4065</v>
      </c>
      <c r="C4071" s="2" t="s">
        <v>8172</v>
      </c>
      <c r="D4071" s="21">
        <v>1250</v>
      </c>
      <c r="E4071" s="4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7">
        <f t="shared" si="378"/>
        <v>34.4</v>
      </c>
      <c r="P4071" s="5">
        <f t="shared" si="379"/>
        <v>33</v>
      </c>
      <c r="Q4071" t="str">
        <f t="shared" si="380"/>
        <v>theater</v>
      </c>
      <c r="R4071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32" x14ac:dyDescent="0.2">
      <c r="A4072">
        <v>4070</v>
      </c>
      <c r="B4072" s="2" t="s">
        <v>4066</v>
      </c>
      <c r="C4072" s="2" t="s">
        <v>8173</v>
      </c>
      <c r="D4072" s="21">
        <v>1000</v>
      </c>
      <c r="E4072" s="4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7">
        <f t="shared" si="378"/>
        <v>16.5</v>
      </c>
      <c r="P4072" s="5">
        <f t="shared" si="379"/>
        <v>27</v>
      </c>
      <c r="Q4072" t="str">
        <f t="shared" si="380"/>
        <v>theater</v>
      </c>
      <c r="R4072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48" x14ac:dyDescent="0.2">
      <c r="A4073">
        <v>4071</v>
      </c>
      <c r="B4073" s="2" t="s">
        <v>4067</v>
      </c>
      <c r="C4073" s="2" t="s">
        <v>8174</v>
      </c>
      <c r="D4073" s="21">
        <v>20000</v>
      </c>
      <c r="E4073" s="4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7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48" x14ac:dyDescent="0.2">
      <c r="A4074">
        <v>4072</v>
      </c>
      <c r="B4074" s="2" t="s">
        <v>4068</v>
      </c>
      <c r="C4074" s="2" t="s">
        <v>8175</v>
      </c>
      <c r="D4074" s="21">
        <v>1000</v>
      </c>
      <c r="E4074" s="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7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48" x14ac:dyDescent="0.2">
      <c r="A4075">
        <v>4073</v>
      </c>
      <c r="B4075" s="2" t="s">
        <v>4069</v>
      </c>
      <c r="C4075" s="2" t="s">
        <v>8176</v>
      </c>
      <c r="D4075" s="21">
        <v>3500</v>
      </c>
      <c r="E4075" s="4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7">
        <f t="shared" si="378"/>
        <v>1.0571428571428572</v>
      </c>
      <c r="P4075" s="5">
        <f t="shared" si="379"/>
        <v>18</v>
      </c>
      <c r="Q4075" t="str">
        <f t="shared" si="380"/>
        <v>theater</v>
      </c>
      <c r="R4075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48" x14ac:dyDescent="0.2">
      <c r="A4076">
        <v>4074</v>
      </c>
      <c r="B4076" s="2" t="s">
        <v>4070</v>
      </c>
      <c r="C4076" s="2" t="s">
        <v>8177</v>
      </c>
      <c r="D4076" s="21">
        <v>2750</v>
      </c>
      <c r="E4076" s="4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7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48" x14ac:dyDescent="0.2">
      <c r="A4077">
        <v>4075</v>
      </c>
      <c r="B4077" s="2" t="s">
        <v>4071</v>
      </c>
      <c r="C4077" s="2" t="s">
        <v>8178</v>
      </c>
      <c r="D4077" s="21">
        <v>2000</v>
      </c>
      <c r="E4077" s="4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7">
        <f t="shared" si="378"/>
        <v>28.799999999999997</v>
      </c>
      <c r="P4077" s="5">
        <f t="shared" si="379"/>
        <v>44</v>
      </c>
      <c r="Q4077" t="str">
        <f t="shared" si="380"/>
        <v>theater</v>
      </c>
      <c r="R4077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48" x14ac:dyDescent="0.2">
      <c r="A4078">
        <v>4076</v>
      </c>
      <c r="B4078" s="2" t="s">
        <v>4072</v>
      </c>
      <c r="C4078" s="2" t="s">
        <v>8179</v>
      </c>
      <c r="D4078" s="21">
        <v>700</v>
      </c>
      <c r="E4078" s="4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7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48" x14ac:dyDescent="0.2">
      <c r="A4079">
        <v>4077</v>
      </c>
      <c r="B4079" s="2" t="s">
        <v>4073</v>
      </c>
      <c r="C4079" s="2" t="s">
        <v>8180</v>
      </c>
      <c r="D4079" s="21">
        <v>15000</v>
      </c>
      <c r="E4079" s="4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7">
        <f t="shared" si="378"/>
        <v>8.9</v>
      </c>
      <c r="P4079" s="5">
        <f t="shared" si="379"/>
        <v>222</v>
      </c>
      <c r="Q4079" t="str">
        <f t="shared" si="380"/>
        <v>theater</v>
      </c>
      <c r="R4079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48" x14ac:dyDescent="0.2">
      <c r="A4080">
        <v>4078</v>
      </c>
      <c r="B4080" s="2" t="s">
        <v>4074</v>
      </c>
      <c r="C4080" s="2" t="s">
        <v>8181</v>
      </c>
      <c r="D4080" s="21">
        <v>250</v>
      </c>
      <c r="E4080" s="4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7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48" x14ac:dyDescent="0.2">
      <c r="A4081">
        <v>4079</v>
      </c>
      <c r="B4081" s="2" t="s">
        <v>4075</v>
      </c>
      <c r="C4081" s="2" t="s">
        <v>8182</v>
      </c>
      <c r="D4081" s="21">
        <v>3000</v>
      </c>
      <c r="E4081" s="4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7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48" x14ac:dyDescent="0.2">
      <c r="A4082">
        <v>4080</v>
      </c>
      <c r="B4082" s="2" t="s">
        <v>4076</v>
      </c>
      <c r="C4082" s="2" t="s">
        <v>8183</v>
      </c>
      <c r="D4082" s="21">
        <v>3000</v>
      </c>
      <c r="E4082" s="4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7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48" x14ac:dyDescent="0.2">
      <c r="A4083">
        <v>4081</v>
      </c>
      <c r="B4083" s="2" t="s">
        <v>4077</v>
      </c>
      <c r="C4083" s="2" t="s">
        <v>8184</v>
      </c>
      <c r="D4083" s="21">
        <v>2224</v>
      </c>
      <c r="E4083" s="4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7">
        <f t="shared" si="378"/>
        <v>15.737410071942445</v>
      </c>
      <c r="P4083" s="5">
        <f t="shared" si="379"/>
        <v>29</v>
      </c>
      <c r="Q4083" t="str">
        <f t="shared" si="380"/>
        <v>theater</v>
      </c>
      <c r="R4083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48" x14ac:dyDescent="0.2">
      <c r="A4084">
        <v>4082</v>
      </c>
      <c r="B4084" s="2" t="s">
        <v>4078</v>
      </c>
      <c r="C4084" s="2" t="s">
        <v>8185</v>
      </c>
      <c r="D4084" s="21">
        <v>150</v>
      </c>
      <c r="E4084" s="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7">
        <f t="shared" si="378"/>
        <v>2</v>
      </c>
      <c r="P4084" s="5">
        <f t="shared" si="379"/>
        <v>1</v>
      </c>
      <c r="Q4084" t="str">
        <f t="shared" si="380"/>
        <v>theater</v>
      </c>
      <c r="R4084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48" x14ac:dyDescent="0.2">
      <c r="A4085">
        <v>4083</v>
      </c>
      <c r="B4085" s="2" t="s">
        <v>4079</v>
      </c>
      <c r="C4085" s="2" t="s">
        <v>8186</v>
      </c>
      <c r="D4085" s="21">
        <v>3500</v>
      </c>
      <c r="E4085" s="4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7">
        <f t="shared" si="378"/>
        <v>21.685714285714287</v>
      </c>
      <c r="P4085" s="5">
        <f t="shared" si="379"/>
        <v>126</v>
      </c>
      <c r="Q4085" t="str">
        <f t="shared" si="380"/>
        <v>theater</v>
      </c>
      <c r="R4085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48" x14ac:dyDescent="0.2">
      <c r="A4086">
        <v>4084</v>
      </c>
      <c r="B4086" s="2" t="s">
        <v>4080</v>
      </c>
      <c r="C4086" s="2" t="s">
        <v>8187</v>
      </c>
      <c r="D4086" s="21">
        <v>3000</v>
      </c>
      <c r="E4086" s="4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7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48" x14ac:dyDescent="0.2">
      <c r="A4087">
        <v>4085</v>
      </c>
      <c r="B4087" s="2" t="s">
        <v>4081</v>
      </c>
      <c r="C4087" s="2" t="s">
        <v>8188</v>
      </c>
      <c r="D4087" s="21">
        <v>3500</v>
      </c>
      <c r="E4087" s="4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7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48" x14ac:dyDescent="0.2">
      <c r="A4088">
        <v>4086</v>
      </c>
      <c r="B4088" s="2" t="s">
        <v>4082</v>
      </c>
      <c r="C4088" s="2" t="s">
        <v>8189</v>
      </c>
      <c r="D4088" s="21">
        <v>1000</v>
      </c>
      <c r="E4088" s="4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7">
        <f t="shared" si="378"/>
        <v>4.7</v>
      </c>
      <c r="P4088" s="5">
        <f t="shared" si="379"/>
        <v>9</v>
      </c>
      <c r="Q4088" t="str">
        <f t="shared" si="380"/>
        <v>theater</v>
      </c>
      <c r="R4088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ht="16" x14ac:dyDescent="0.2">
      <c r="A4089">
        <v>4087</v>
      </c>
      <c r="B4089" s="2" t="s">
        <v>4083</v>
      </c>
      <c r="C4089" s="2" t="s">
        <v>8190</v>
      </c>
      <c r="D4089" s="21">
        <v>9600</v>
      </c>
      <c r="E4089" s="4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7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48" x14ac:dyDescent="0.2">
      <c r="A4090">
        <v>4088</v>
      </c>
      <c r="B4090" s="2" t="s">
        <v>4084</v>
      </c>
      <c r="C4090" s="2" t="s">
        <v>8191</v>
      </c>
      <c r="D4090" s="21">
        <v>2000</v>
      </c>
      <c r="E4090" s="4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7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48" x14ac:dyDescent="0.2">
      <c r="A4091">
        <v>4089</v>
      </c>
      <c r="B4091" s="2" t="s">
        <v>4085</v>
      </c>
      <c r="C4091" s="2" t="s">
        <v>8192</v>
      </c>
      <c r="D4091" s="21">
        <v>5000</v>
      </c>
      <c r="E4091" s="4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7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48" x14ac:dyDescent="0.2">
      <c r="A4092">
        <v>4090</v>
      </c>
      <c r="B4092" s="2" t="s">
        <v>4086</v>
      </c>
      <c r="C4092" s="2" t="s">
        <v>8193</v>
      </c>
      <c r="D4092" s="21">
        <v>1000</v>
      </c>
      <c r="E4092" s="4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7">
        <f t="shared" si="378"/>
        <v>3.2</v>
      </c>
      <c r="P4092" s="5">
        <f t="shared" si="379"/>
        <v>10</v>
      </c>
      <c r="Q4092" t="str">
        <f t="shared" si="380"/>
        <v>theater</v>
      </c>
      <c r="R4092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48" x14ac:dyDescent="0.2">
      <c r="A4093">
        <v>4091</v>
      </c>
      <c r="B4093" s="2" t="s">
        <v>4087</v>
      </c>
      <c r="C4093" s="2" t="s">
        <v>8194</v>
      </c>
      <c r="D4093" s="21">
        <v>1600</v>
      </c>
      <c r="E4093" s="4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7">
        <f t="shared" si="378"/>
        <v>12.75</v>
      </c>
      <c r="P4093" s="5">
        <f t="shared" si="379"/>
        <v>25</v>
      </c>
      <c r="Q4093" t="str">
        <f t="shared" si="380"/>
        <v>theater</v>
      </c>
      <c r="R4093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48" x14ac:dyDescent="0.2">
      <c r="A4094">
        <v>4092</v>
      </c>
      <c r="B4094" s="2" t="s">
        <v>4088</v>
      </c>
      <c r="C4094" s="2" t="s">
        <v>8195</v>
      </c>
      <c r="D4094" s="21">
        <v>110000</v>
      </c>
      <c r="E4094" s="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7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48" x14ac:dyDescent="0.2">
      <c r="A4095">
        <v>4093</v>
      </c>
      <c r="B4095" s="2" t="s">
        <v>4089</v>
      </c>
      <c r="C4095" s="2" t="s">
        <v>8196</v>
      </c>
      <c r="D4095" s="21">
        <v>2500</v>
      </c>
      <c r="E4095" s="4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7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48" x14ac:dyDescent="0.2">
      <c r="A4096">
        <v>4094</v>
      </c>
      <c r="B4096" s="2" t="s">
        <v>4090</v>
      </c>
      <c r="C4096" s="2" t="s">
        <v>8197</v>
      </c>
      <c r="D4096" s="21">
        <v>2000</v>
      </c>
      <c r="E4096" s="4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7">
        <f t="shared" si="378"/>
        <v>36.5</v>
      </c>
      <c r="P4096" s="5">
        <f t="shared" si="379"/>
        <v>91</v>
      </c>
      <c r="Q4096" t="str">
        <f t="shared" si="380"/>
        <v>theater</v>
      </c>
      <c r="R4096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32" x14ac:dyDescent="0.2">
      <c r="A4097">
        <v>4095</v>
      </c>
      <c r="B4097" s="2" t="s">
        <v>4091</v>
      </c>
      <c r="C4097" s="2" t="s">
        <v>8198</v>
      </c>
      <c r="D4097" s="21">
        <v>30000</v>
      </c>
      <c r="E4097" s="4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7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48" x14ac:dyDescent="0.2">
      <c r="A4098">
        <v>4096</v>
      </c>
      <c r="B4098" s="2" t="s">
        <v>4092</v>
      </c>
      <c r="C4098" s="2" t="s">
        <v>8199</v>
      </c>
      <c r="D4098" s="21">
        <v>3500</v>
      </c>
      <c r="E4098" s="4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7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48" x14ac:dyDescent="0.2">
      <c r="A4099">
        <v>4097</v>
      </c>
      <c r="B4099" s="2" t="s">
        <v>4093</v>
      </c>
      <c r="C4099" s="2" t="s">
        <v>8200</v>
      </c>
      <c r="D4099" s="21">
        <v>10000</v>
      </c>
      <c r="E4099" s="4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7">
        <f t="shared" ref="O4099:O4115" si="384">(E4099/D4099)*100</f>
        <v>0</v>
      </c>
      <c r="P4099" s="5">
        <f t="shared" ref="P4099:P4115" si="385">IF(E4099, QUOTIENT(E4099,L4099),0)</f>
        <v>0</v>
      </c>
      <c r="Q4099" t="str">
        <f t="shared" ref="Q4099:Q4115" si="386">LEFT(N4099,FIND("/",N4099,1)-1)</f>
        <v>theater</v>
      </c>
      <c r="R4099" t="str">
        <f t="shared" ref="R4099:R4115" si="387">RIGHT(N4099,LEN(N4099)-FIND("/",N4099,1))</f>
        <v>plays</v>
      </c>
      <c r="S4099" s="15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2" t="s">
        <v>4094</v>
      </c>
      <c r="C4100" s="2" t="s">
        <v>8201</v>
      </c>
      <c r="D4100" s="21">
        <v>75000</v>
      </c>
      <c r="E4100" s="4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7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48" x14ac:dyDescent="0.2">
      <c r="A4101">
        <v>4099</v>
      </c>
      <c r="B4101" s="2" t="s">
        <v>4095</v>
      </c>
      <c r="C4101" s="2" t="s">
        <v>8202</v>
      </c>
      <c r="D4101" s="21">
        <v>4500</v>
      </c>
      <c r="E4101" s="4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7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32" x14ac:dyDescent="0.2">
      <c r="A4102">
        <v>4100</v>
      </c>
      <c r="B4102" s="2" t="s">
        <v>4096</v>
      </c>
      <c r="C4102" s="2" t="s">
        <v>8203</v>
      </c>
      <c r="D4102" s="21">
        <v>270</v>
      </c>
      <c r="E4102" s="4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7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48" x14ac:dyDescent="0.2">
      <c r="A4103">
        <v>4101</v>
      </c>
      <c r="B4103" s="2" t="s">
        <v>4097</v>
      </c>
      <c r="C4103" s="2" t="s">
        <v>8204</v>
      </c>
      <c r="D4103" s="21">
        <v>600</v>
      </c>
      <c r="E4103" s="4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7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48" x14ac:dyDescent="0.2">
      <c r="A4104">
        <v>4102</v>
      </c>
      <c r="B4104" s="2" t="s">
        <v>4098</v>
      </c>
      <c r="C4104" s="2" t="s">
        <v>8205</v>
      </c>
      <c r="D4104" s="21">
        <v>500</v>
      </c>
      <c r="E4104" s="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7">
        <f t="shared" si="384"/>
        <v>27.400000000000002</v>
      </c>
      <c r="P4104" s="5">
        <f t="shared" si="385"/>
        <v>22</v>
      </c>
      <c r="Q4104" t="str">
        <f t="shared" si="386"/>
        <v>theater</v>
      </c>
      <c r="R4104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48" x14ac:dyDescent="0.2">
      <c r="A4105">
        <v>4103</v>
      </c>
      <c r="B4105" s="2" t="s">
        <v>4099</v>
      </c>
      <c r="C4105" s="2" t="s">
        <v>8206</v>
      </c>
      <c r="D4105" s="21">
        <v>1000</v>
      </c>
      <c r="E4105" s="4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7">
        <f t="shared" si="384"/>
        <v>10</v>
      </c>
      <c r="P4105" s="5">
        <f t="shared" si="385"/>
        <v>16</v>
      </c>
      <c r="Q4105" t="str">
        <f t="shared" si="386"/>
        <v>theater</v>
      </c>
      <c r="R4105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48" x14ac:dyDescent="0.2">
      <c r="A4106">
        <v>4104</v>
      </c>
      <c r="B4106" s="2" t="s">
        <v>4100</v>
      </c>
      <c r="C4106" s="2" t="s">
        <v>8207</v>
      </c>
      <c r="D4106" s="21">
        <v>3000</v>
      </c>
      <c r="E4106" s="4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7">
        <f t="shared" si="384"/>
        <v>21.366666666666667</v>
      </c>
      <c r="P4106" s="5">
        <f t="shared" si="385"/>
        <v>45</v>
      </c>
      <c r="Q4106" t="str">
        <f t="shared" si="386"/>
        <v>theater</v>
      </c>
      <c r="R4106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48" x14ac:dyDescent="0.2">
      <c r="A4107">
        <v>4105</v>
      </c>
      <c r="B4107" s="2" t="s">
        <v>4101</v>
      </c>
      <c r="C4107" s="2" t="s">
        <v>8208</v>
      </c>
      <c r="D4107" s="21">
        <v>33000</v>
      </c>
      <c r="E4107" s="4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7">
        <f t="shared" si="384"/>
        <v>6.9696969696969706</v>
      </c>
      <c r="P4107" s="5">
        <f t="shared" si="385"/>
        <v>383</v>
      </c>
      <c r="Q4107" t="str">
        <f t="shared" si="386"/>
        <v>theater</v>
      </c>
      <c r="R4107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48" x14ac:dyDescent="0.2">
      <c r="A4108">
        <v>4106</v>
      </c>
      <c r="B4108" s="2" t="s">
        <v>4102</v>
      </c>
      <c r="C4108" s="2" t="s">
        <v>8209</v>
      </c>
      <c r="D4108" s="21">
        <v>5000</v>
      </c>
      <c r="E4108" s="4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7">
        <f t="shared" si="384"/>
        <v>70.599999999999994</v>
      </c>
      <c r="P4108" s="5">
        <f t="shared" si="385"/>
        <v>106</v>
      </c>
      <c r="Q4108" t="str">
        <f t="shared" si="386"/>
        <v>theater</v>
      </c>
      <c r="R4108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48" x14ac:dyDescent="0.2">
      <c r="A4109">
        <v>4107</v>
      </c>
      <c r="B4109" s="2" t="s">
        <v>4103</v>
      </c>
      <c r="C4109" s="2" t="s">
        <v>8210</v>
      </c>
      <c r="D4109" s="21">
        <v>2000</v>
      </c>
      <c r="E4109" s="4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7">
        <f t="shared" si="384"/>
        <v>2.0500000000000003</v>
      </c>
      <c r="P4109" s="5">
        <f t="shared" si="385"/>
        <v>10</v>
      </c>
      <c r="Q4109" t="str">
        <f t="shared" si="386"/>
        <v>theater</v>
      </c>
      <c r="R4109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48" x14ac:dyDescent="0.2">
      <c r="A4110">
        <v>4108</v>
      </c>
      <c r="B4110" s="2" t="s">
        <v>4104</v>
      </c>
      <c r="C4110" s="2" t="s">
        <v>8211</v>
      </c>
      <c r="D4110" s="21">
        <v>3000</v>
      </c>
      <c r="E4110" s="4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7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48" x14ac:dyDescent="0.2">
      <c r="A4111">
        <v>4109</v>
      </c>
      <c r="B4111" s="2" t="s">
        <v>4105</v>
      </c>
      <c r="C4111" s="2" t="s">
        <v>8212</v>
      </c>
      <c r="D4111" s="21">
        <v>500</v>
      </c>
      <c r="E4111" s="4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7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48" x14ac:dyDescent="0.2">
      <c r="A4112">
        <v>4110</v>
      </c>
      <c r="B4112" s="2" t="s">
        <v>4106</v>
      </c>
      <c r="C4112" s="2" t="s">
        <v>8213</v>
      </c>
      <c r="D4112" s="21">
        <v>300</v>
      </c>
      <c r="E4112" s="4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7">
        <f t="shared" si="384"/>
        <v>28.666666666666668</v>
      </c>
      <c r="P4112" s="5">
        <f t="shared" si="385"/>
        <v>14</v>
      </c>
      <c r="Q4112" t="str">
        <f t="shared" si="386"/>
        <v>theater</v>
      </c>
      <c r="R4112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48" x14ac:dyDescent="0.2">
      <c r="A4113">
        <v>4111</v>
      </c>
      <c r="B4113" s="2" t="s">
        <v>4107</v>
      </c>
      <c r="C4113" s="2" t="s">
        <v>8214</v>
      </c>
      <c r="D4113" s="21">
        <v>3000</v>
      </c>
      <c r="E4113" s="4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7">
        <f t="shared" si="384"/>
        <v>3.1333333333333333</v>
      </c>
      <c r="P4113" s="5">
        <f t="shared" si="385"/>
        <v>15</v>
      </c>
      <c r="Q4113" t="str">
        <f t="shared" si="386"/>
        <v>theater</v>
      </c>
      <c r="R4113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48" x14ac:dyDescent="0.2">
      <c r="A4114">
        <v>4112</v>
      </c>
      <c r="B4114" s="2" t="s">
        <v>4108</v>
      </c>
      <c r="C4114" s="2" t="s">
        <v>6961</v>
      </c>
      <c r="D4114" s="21">
        <v>2500</v>
      </c>
      <c r="E4114" s="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7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48" x14ac:dyDescent="0.2">
      <c r="A4115">
        <v>4113</v>
      </c>
      <c r="B4115" s="2" t="s">
        <v>4109</v>
      </c>
      <c r="C4115" s="2" t="s">
        <v>8215</v>
      </c>
      <c r="D4115" s="21">
        <v>1500</v>
      </c>
      <c r="E4115" s="4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7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conditionalFormatting sqref="F1:F1048576">
    <cfRule type="containsText" dxfId="33" priority="4" operator="containsText" text="failed">
      <formula>NOT(ISERROR(SEARCH("failed",F1)))</formula>
    </cfRule>
    <cfRule type="containsText" dxfId="32" priority="5" operator="containsText" text="live">
      <formula>NOT(ISERROR(SEARCH("live",F1)))</formula>
    </cfRule>
    <cfRule type="containsText" dxfId="31" priority="7" operator="containsText" text="canceled">
      <formula>NOT(ISERROR(SEARCH("canceled",F1)))</formula>
    </cfRule>
    <cfRule type="containsText" dxfId="3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A4B7F-4951-3F43-8F44-74D0FB0F0420}">
  <sheetPr codeName="Sheet2"/>
  <dimension ref="A1:G20"/>
  <sheetViews>
    <sheetView workbookViewId="0">
      <selection activeCell="A2" sqref="A2"/>
    </sheetView>
  </sheetViews>
  <sheetFormatPr baseColWidth="10" defaultRowHeight="15" x14ac:dyDescent="0.2"/>
  <cols>
    <col min="1" max="1" width="14.6640625" style="12" bestFit="1" customWidth="1"/>
    <col min="2" max="2" width="17.33203125" style="12" bestFit="1" customWidth="1"/>
    <col min="3" max="3" width="6.5" style="12" customWidth="1"/>
    <col min="4" max="4" width="6" style="12" customWidth="1"/>
    <col min="5" max="5" width="8.83203125" style="12" bestFit="1" customWidth="1"/>
    <col min="6" max="6" width="6.33203125" style="12" hidden="1" customWidth="1"/>
    <col min="7" max="7" width="10" style="12" bestFit="1" customWidth="1"/>
    <col min="8" max="16384" width="10.83203125" style="12"/>
  </cols>
  <sheetData>
    <row r="1" spans="1:7" x14ac:dyDescent="0.2">
      <c r="A1" s="11" t="s">
        <v>8223</v>
      </c>
      <c r="B1" s="12" t="s">
        <v>8359</v>
      </c>
    </row>
    <row r="3" spans="1:7" x14ac:dyDescent="0.2">
      <c r="A3" s="11" t="s">
        <v>8364</v>
      </c>
      <c r="B3" s="11" t="s">
        <v>8363</v>
      </c>
    </row>
    <row r="4" spans="1:7" x14ac:dyDescent="0.2">
      <c r="A4" s="11" t="s">
        <v>8360</v>
      </c>
      <c r="B4" s="12" t="s">
        <v>8220</v>
      </c>
      <c r="C4" s="12" t="s">
        <v>8221</v>
      </c>
      <c r="D4" s="12" t="s">
        <v>8222</v>
      </c>
      <c r="E4" s="12" t="s">
        <v>8219</v>
      </c>
      <c r="F4" s="12" t="s">
        <v>8361</v>
      </c>
      <c r="G4" s="12" t="s">
        <v>8362</v>
      </c>
    </row>
    <row r="5" spans="1:7" x14ac:dyDescent="0.2">
      <c r="A5" s="12" t="s">
        <v>8313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7" x14ac:dyDescent="0.2">
      <c r="A6" s="12" t="s">
        <v>8332</v>
      </c>
      <c r="B6" s="13">
        <v>20</v>
      </c>
      <c r="C6" s="13">
        <v>140</v>
      </c>
      <c r="D6" s="13">
        <v>6</v>
      </c>
      <c r="E6" s="13">
        <v>34</v>
      </c>
      <c r="F6" s="13"/>
      <c r="G6" s="13">
        <v>200</v>
      </c>
    </row>
    <row r="7" spans="1:7" x14ac:dyDescent="0.2">
      <c r="A7" s="12" t="s">
        <v>8312</v>
      </c>
      <c r="B7" s="13"/>
      <c r="C7" s="13">
        <v>140</v>
      </c>
      <c r="D7" s="13"/>
      <c r="E7" s="13">
        <v>80</v>
      </c>
      <c r="F7" s="13"/>
      <c r="G7" s="13">
        <v>220</v>
      </c>
    </row>
    <row r="8" spans="1:7" x14ac:dyDescent="0.2">
      <c r="A8" s="12" t="s">
        <v>8328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">
      <c r="A9" s="12" t="s">
        <v>8322</v>
      </c>
      <c r="B9" s="13">
        <v>20</v>
      </c>
      <c r="C9" s="13">
        <v>120</v>
      </c>
      <c r="D9" s="13">
        <v>20</v>
      </c>
      <c r="E9" s="13">
        <v>540</v>
      </c>
      <c r="F9" s="13"/>
      <c r="G9" s="13">
        <v>700</v>
      </c>
    </row>
    <row r="10" spans="1:7" x14ac:dyDescent="0.2">
      <c r="A10" s="12" t="s">
        <v>8334</v>
      </c>
      <c r="B10" s="13"/>
      <c r="C10" s="13">
        <v>117</v>
      </c>
      <c r="D10" s="13"/>
      <c r="E10" s="13">
        <v>103</v>
      </c>
      <c r="F10" s="13"/>
      <c r="G10" s="13">
        <v>220</v>
      </c>
    </row>
    <row r="11" spans="1:7" x14ac:dyDescent="0.2">
      <c r="A11" s="12" t="s">
        <v>8319</v>
      </c>
      <c r="B11" s="13">
        <v>30</v>
      </c>
      <c r="C11" s="13">
        <v>127</v>
      </c>
      <c r="D11" s="13"/>
      <c r="E11" s="13">
        <v>80</v>
      </c>
      <c r="F11" s="13"/>
      <c r="G11" s="13">
        <v>237</v>
      </c>
    </row>
    <row r="12" spans="1:7" x14ac:dyDescent="0.2">
      <c r="A12" s="12" t="s">
        <v>8316</v>
      </c>
      <c r="B12" s="13">
        <v>178</v>
      </c>
      <c r="C12" s="13">
        <v>213</v>
      </c>
      <c r="D12" s="13"/>
      <c r="E12" s="13">
        <v>209</v>
      </c>
      <c r="F12" s="13"/>
      <c r="G12" s="13">
        <v>600</v>
      </c>
    </row>
    <row r="13" spans="1:7" x14ac:dyDescent="0.2">
      <c r="A13" s="12" t="s">
        <v>8314</v>
      </c>
      <c r="B13" s="13">
        <v>37</v>
      </c>
      <c r="C13" s="13">
        <v>493</v>
      </c>
      <c r="D13" s="13">
        <v>24</v>
      </c>
      <c r="E13" s="13">
        <v>839</v>
      </c>
      <c r="F13" s="13"/>
      <c r="G13" s="13">
        <v>1393</v>
      </c>
    </row>
    <row r="14" spans="1:7" x14ac:dyDescent="0.2">
      <c r="A14" s="12" t="s">
        <v>8361</v>
      </c>
      <c r="B14" s="13"/>
      <c r="C14" s="13"/>
      <c r="D14" s="13"/>
      <c r="E14" s="13"/>
      <c r="F14" s="13"/>
      <c r="G14" s="13"/>
    </row>
    <row r="15" spans="1:7" x14ac:dyDescent="0.2">
      <c r="A15" s="12" t="s">
        <v>8362</v>
      </c>
      <c r="B15" s="13">
        <v>349</v>
      </c>
      <c r="C15" s="13">
        <v>1530</v>
      </c>
      <c r="D15" s="13">
        <v>50</v>
      </c>
      <c r="E15" s="13">
        <v>2185</v>
      </c>
      <c r="F15" s="13"/>
      <c r="G15" s="13">
        <v>4114</v>
      </c>
    </row>
    <row r="16" spans="1:7" x14ac:dyDescent="0.2">
      <c r="A16"/>
      <c r="B16"/>
      <c r="C16"/>
    </row>
    <row r="17" spans="1:3" x14ac:dyDescent="0.2">
      <c r="A17"/>
      <c r="B17"/>
      <c r="C17"/>
    </row>
    <row r="18" spans="1:3" x14ac:dyDescent="0.2">
      <c r="A18"/>
      <c r="B18"/>
      <c r="C18"/>
    </row>
    <row r="19" spans="1:3" x14ac:dyDescent="0.2">
      <c r="A19"/>
      <c r="B19"/>
      <c r="C19"/>
    </row>
    <row r="20" spans="1:3" x14ac:dyDescent="0.2">
      <c r="A20"/>
      <c r="B20"/>
      <c r="C2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F66C1-BA06-AC41-B04B-69DA38236D6E}">
  <sheetPr codeName="Sheet3"/>
  <dimension ref="A1:G48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10.33203125" customWidth="1"/>
    <col min="4" max="4" width="8.6640625" customWidth="1"/>
    <col min="5" max="5" width="8.83203125" bestFit="1" customWidth="1"/>
    <col min="6" max="6" width="6.33203125" hidden="1" customWidth="1"/>
    <col min="7" max="7" width="10" bestFit="1" customWidth="1"/>
  </cols>
  <sheetData>
    <row r="1" spans="1:7" x14ac:dyDescent="0.2">
      <c r="A1" s="8" t="s">
        <v>8365</v>
      </c>
      <c r="B1" t="s">
        <v>8359</v>
      </c>
    </row>
    <row r="2" spans="1:7" x14ac:dyDescent="0.2">
      <c r="A2" s="8" t="s">
        <v>8223</v>
      </c>
      <c r="B2" t="s">
        <v>8359</v>
      </c>
    </row>
    <row r="4" spans="1:7" x14ac:dyDescent="0.2">
      <c r="A4" s="8" t="s">
        <v>8364</v>
      </c>
      <c r="B4" s="8" t="s">
        <v>8363</v>
      </c>
    </row>
    <row r="5" spans="1:7" x14ac:dyDescent="0.2">
      <c r="A5" s="8" t="s">
        <v>8356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9" t="s">
        <v>8311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2">
      <c r="A7" s="9" t="s">
        <v>8340</v>
      </c>
      <c r="B7" s="10">
        <v>20</v>
      </c>
      <c r="C7" s="10"/>
      <c r="D7" s="10"/>
      <c r="E7" s="10"/>
      <c r="F7" s="10"/>
      <c r="G7" s="10">
        <v>20</v>
      </c>
    </row>
    <row r="8" spans="1:7" x14ac:dyDescent="0.2">
      <c r="A8" s="9" t="s">
        <v>8329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">
      <c r="A9" s="9" t="s">
        <v>8354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2">
      <c r="A10" s="9" t="s">
        <v>8350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2">
      <c r="A11" s="9" t="s">
        <v>8310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2">
      <c r="A12" s="9" t="s">
        <v>8309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2">
      <c r="A13" s="9" t="s">
        <v>8327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2">
      <c r="A14" s="9" t="s">
        <v>8343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2">
      <c r="A15" s="9" t="s">
        <v>8321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2">
      <c r="A16" s="9" t="s">
        <v>8333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2">
      <c r="A17" s="9" t="s">
        <v>8344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2">
      <c r="A18" s="9" t="s">
        <v>8345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2">
      <c r="A19" s="9" t="s">
        <v>8326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2">
      <c r="A20" s="9" t="s">
        <v>8325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2">
      <c r="A21" s="9" t="s">
        <v>8352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2">
      <c r="A22" s="9" t="s">
        <v>8324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2">
      <c r="A23" s="9" t="s">
        <v>8331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2">
      <c r="A24" s="9" t="s">
        <v>8355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2">
      <c r="A25" s="9" t="s">
        <v>8339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2">
      <c r="A26" s="9" t="s">
        <v>8320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2">
      <c r="A27" s="9" t="s">
        <v>8346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2">
      <c r="A28" s="9" t="s">
        <v>8335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2">
      <c r="A29" s="9" t="s">
        <v>8341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2">
      <c r="A30" s="9" t="s">
        <v>8315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2">
      <c r="A31" s="9" t="s">
        <v>8342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2">
      <c r="A32" s="9" t="s">
        <v>8338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2">
      <c r="A33" s="9" t="s">
        <v>8349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2">
      <c r="A34" s="9" t="s">
        <v>8323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2">
      <c r="A35" s="9" t="s">
        <v>8308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2">
      <c r="A36" s="9" t="s">
        <v>8307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2">
      <c r="A37" s="9" t="s">
        <v>8348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2">
      <c r="A38" s="9" t="s">
        <v>8351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2">
      <c r="A39" s="9" t="s">
        <v>8353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2">
      <c r="A40" s="9" t="s">
        <v>8347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2">
      <c r="A41" s="9" t="s">
        <v>8306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2">
      <c r="A42" s="9" t="s">
        <v>8337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2">
      <c r="A43" s="9" t="s">
        <v>8330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2">
      <c r="A44" s="9" t="s">
        <v>8318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2">
      <c r="A45" s="9" t="s">
        <v>8317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2">
      <c r="A46" s="9" t="s">
        <v>8336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2">
      <c r="A47" s="9" t="s">
        <v>8361</v>
      </c>
      <c r="B47" s="10"/>
      <c r="C47" s="10"/>
      <c r="D47" s="10"/>
      <c r="E47" s="10"/>
      <c r="F47" s="10"/>
      <c r="G47" s="10"/>
    </row>
    <row r="48" spans="1:7" x14ac:dyDescent="0.2">
      <c r="A48" s="9" t="s">
        <v>8362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E7954-16DC-0B4C-A6B7-DA93597A27BE}">
  <sheetPr codeName="Sheet4"/>
  <dimension ref="A1:K18"/>
  <sheetViews>
    <sheetView workbookViewId="0">
      <selection activeCell="A2" sqref="A2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6.6640625" customWidth="1"/>
    <col min="4" max="4" width="5.5" customWidth="1"/>
    <col min="5" max="5" width="8.83203125" bestFit="1" customWidth="1"/>
    <col min="6" max="7" width="10" bestFit="1" customWidth="1"/>
    <col min="8" max="8" width="11.83203125" bestFit="1" customWidth="1"/>
    <col min="9" max="9" width="26.1640625" bestFit="1" customWidth="1"/>
    <col min="10" max="10" width="16" bestFit="1" customWidth="1"/>
    <col min="11" max="11" width="30.5" bestFit="1" customWidth="1"/>
  </cols>
  <sheetData>
    <row r="1" spans="1:11" x14ac:dyDescent="0.2">
      <c r="A1" s="8" t="s">
        <v>8380</v>
      </c>
      <c r="B1" t="s">
        <v>8359</v>
      </c>
    </row>
    <row r="2" spans="1:11" x14ac:dyDescent="0.2">
      <c r="A2" s="8" t="s">
        <v>8365</v>
      </c>
      <c r="B2" t="s">
        <v>8359</v>
      </c>
    </row>
    <row r="3" spans="1:11" ht="36" customHeight="1" x14ac:dyDescent="0.2"/>
    <row r="4" spans="1:11" ht="30" customHeight="1" x14ac:dyDescent="0.2">
      <c r="A4" s="8" t="s">
        <v>8364</v>
      </c>
      <c r="B4" s="8" t="s">
        <v>8363</v>
      </c>
    </row>
    <row r="5" spans="1:11" s="12" customFormat="1" ht="24" customHeight="1" x14ac:dyDescent="0.2">
      <c r="A5" s="11" t="s">
        <v>8360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8362</v>
      </c>
      <c r="G5"/>
      <c r="H5"/>
      <c r="I5"/>
      <c r="J5"/>
      <c r="K5"/>
    </row>
    <row r="6" spans="1:11" x14ac:dyDescent="0.2">
      <c r="A6" s="9" t="s">
        <v>8374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11" ht="19" customHeight="1" x14ac:dyDescent="0.2">
      <c r="A7" s="9" t="s">
        <v>8375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11" x14ac:dyDescent="0.2">
      <c r="A8" s="9" t="s">
        <v>8376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11" x14ac:dyDescent="0.2">
      <c r="A9" s="9" t="s">
        <v>8377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11" x14ac:dyDescent="0.2">
      <c r="A10" s="9" t="s">
        <v>8368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11" x14ac:dyDescent="0.2">
      <c r="A11" s="9" t="s">
        <v>8378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11" x14ac:dyDescent="0.2">
      <c r="A12" s="9" t="s">
        <v>8369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11" x14ac:dyDescent="0.2">
      <c r="A13" s="9" t="s">
        <v>8370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11" x14ac:dyDescent="0.2">
      <c r="A14" s="9" t="s">
        <v>8371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11" x14ac:dyDescent="0.2">
      <c r="A15" s="9" t="s">
        <v>8372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11" x14ac:dyDescent="0.2">
      <c r="A16" s="9" t="s">
        <v>8373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9" t="s">
        <v>8379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9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96DC2-C4EF-1646-8395-176E7443EFEE}">
  <sheetPr codeName="Sheet5"/>
  <dimension ref="A1:H13"/>
  <sheetViews>
    <sheetView workbookViewId="0">
      <selection activeCell="D8" sqref="D8"/>
    </sheetView>
  </sheetViews>
  <sheetFormatPr baseColWidth="10" defaultRowHeight="15" x14ac:dyDescent="0.2"/>
  <cols>
    <col min="1" max="1" width="26" style="12" customWidth="1"/>
    <col min="2" max="2" width="17.6640625" style="19" customWidth="1"/>
    <col min="3" max="3" width="13.6640625" style="19" customWidth="1"/>
    <col min="4" max="4" width="13.33203125" style="19" customWidth="1"/>
    <col min="5" max="5" width="13.5" customWidth="1"/>
    <col min="6" max="6" width="13" style="12" customWidth="1"/>
    <col min="7" max="7" width="12.6640625" style="12" customWidth="1"/>
    <col min="8" max="8" width="13" style="19" customWidth="1"/>
  </cols>
  <sheetData>
    <row r="1" spans="1:8" s="1" customFormat="1" ht="30" x14ac:dyDescent="0.2">
      <c r="A1" s="18" t="s">
        <v>8381</v>
      </c>
      <c r="B1" s="18" t="s">
        <v>8382</v>
      </c>
      <c r="C1" s="22" t="s">
        <v>8383</v>
      </c>
      <c r="D1" s="18" t="s">
        <v>8384</v>
      </c>
      <c r="E1" s="18" t="s">
        <v>8385</v>
      </c>
      <c r="F1" s="18" t="s">
        <v>8386</v>
      </c>
      <c r="G1" s="18" t="s">
        <v>8387</v>
      </c>
      <c r="H1" s="18" t="s">
        <v>8388</v>
      </c>
    </row>
    <row r="2" spans="1:8" x14ac:dyDescent="0.2">
      <c r="A2" s="12" t="s">
        <v>8389</v>
      </c>
      <c r="B2" s="12">
        <f>COUNTIFS(ExcelChallenge!F2:F4116,"successful",ExcelChallenge!D2:D4116,"&lt;1000")</f>
        <v>322</v>
      </c>
      <c r="C2" s="19">
        <f>COUNTIFS(ExcelChallenge!F2:F4116,"failed",ExcelChallenge!D2:D4116,"&lt;1000")</f>
        <v>113</v>
      </c>
      <c r="D2" s="19">
        <f>COUNTIFS(ExcelChallenge!F2:F4116,"canceled",ExcelChallenge!D2:D4116,"&lt;1000")</f>
        <v>18</v>
      </c>
      <c r="E2" s="19">
        <f>SUM($B2:$D2)</f>
        <v>453</v>
      </c>
      <c r="F2" s="23">
        <f>($B2/$E2)</f>
        <v>0.71081677704194257</v>
      </c>
      <c r="G2" s="23">
        <f>($C2/$E2)</f>
        <v>0.24944812362030905</v>
      </c>
      <c r="H2" s="24">
        <f>($D2/$E2)</f>
        <v>3.9735099337748346E-2</v>
      </c>
    </row>
    <row r="3" spans="1:8" x14ac:dyDescent="0.2">
      <c r="A3" s="12" t="s">
        <v>8390</v>
      </c>
      <c r="B3" s="19">
        <f>COUNTIFS(ExcelChallenge!F2:F4116,"successful",ExcelChallenge!D2:D4116,"&gt;=1,000", ExcelChallenge!D2:D4116,"&lt;=4,999")</f>
        <v>932</v>
      </c>
      <c r="C3" s="19">
        <f>COUNTIFS(ExcelChallenge!F2:F4116,"failed",ExcelChallenge!D2:D4116,"&gt;=1000",ExcelChallenge!D2:D4116,"&lt;=4999")</f>
        <v>420</v>
      </c>
      <c r="D3" s="19">
        <f>COUNTIFS(ExcelChallenge!F2:F4116,"canceled",ExcelChallenge!D2:D4116,"&gt;=1000",ExcelChallenge!D2:D4116,"&lt;=4999")</f>
        <v>60</v>
      </c>
      <c r="E3" s="19">
        <f t="shared" ref="E3:E13" si="0">SUM($B3:$D3)</f>
        <v>1412</v>
      </c>
      <c r="F3" s="23">
        <f t="shared" ref="F3:F13" si="1">($B3/$E3)</f>
        <v>0.66005665722379603</v>
      </c>
      <c r="G3" s="23">
        <f t="shared" ref="G3:G13" si="2">($C3/$E3)</f>
        <v>0.29745042492917845</v>
      </c>
      <c r="H3" s="24">
        <f t="shared" ref="H3:H13" si="3">($D3/$E3)</f>
        <v>4.2492917847025496E-2</v>
      </c>
    </row>
    <row r="4" spans="1:8" x14ac:dyDescent="0.2">
      <c r="A4" s="12" t="s">
        <v>8391</v>
      </c>
      <c r="B4" s="19">
        <f>COUNTIFS(ExcelChallenge!F2:F4116,"successful",ExcelChallenge!D2:D4116,"&gt;=5000", ExcelChallenge!D2:D4116,"&lt;=9999")</f>
        <v>381</v>
      </c>
      <c r="C4" s="19">
        <f>COUNTIFS(ExcelChallenge!F2:F4116,"failed",ExcelChallenge!D2:D4116,"&gt;=5000",ExcelChallenge!D2:D4116,"&lt;=9999")</f>
        <v>283</v>
      </c>
      <c r="D4" s="19">
        <f>COUNTIFS(ExcelChallenge!F2:F4116,"canceled",ExcelChallenge!D2:D4116,"&gt;=5000",ExcelChallenge!D2:D4116,"&lt;=9999")</f>
        <v>52</v>
      </c>
      <c r="E4" s="19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4">
        <f t="shared" si="3"/>
        <v>7.2625698324022353E-2</v>
      </c>
    </row>
    <row r="5" spans="1:8" x14ac:dyDescent="0.2">
      <c r="A5" s="12" t="s">
        <v>8392</v>
      </c>
      <c r="B5" s="19">
        <f>COUNTIFS(ExcelChallenge!F2:F4116,"successful",ExcelChallenge!D2:D4116,"&gt;=10000", ExcelChallenge!D2:D4116,"&lt;=14999")</f>
        <v>168</v>
      </c>
      <c r="C5" s="19">
        <f>COUNTIFS(ExcelChallenge!F2:F4116,"failed",ExcelChallenge!D2:D4116,"&gt;=10000",ExcelChallenge!D2:D4116,"&lt;=14999")</f>
        <v>144</v>
      </c>
      <c r="D5" s="19">
        <f>COUNTIFS(ExcelChallenge!F2:F4116,"canceled",ExcelChallenge!D2:D4116,"&gt;=10000",ExcelChallenge!D2:D4116,"&lt;=14999")</f>
        <v>40</v>
      </c>
      <c r="E5" s="19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4">
        <f t="shared" si="3"/>
        <v>0.11363636363636363</v>
      </c>
    </row>
    <row r="6" spans="1:8" x14ac:dyDescent="0.2">
      <c r="A6" s="12" t="s">
        <v>8393</v>
      </c>
      <c r="B6" s="19">
        <f>COUNTIFS(ExcelChallenge!F2:F4116,"successful",ExcelChallenge!D2:D4116,"&gt;=15000", ExcelChallenge!D2:D4116,"&lt;=19999")</f>
        <v>94</v>
      </c>
      <c r="C6" s="19">
        <f>COUNTIFS(ExcelChallenge!F2:F4116,"failed",ExcelChallenge!D2:D4116,"&gt;=15000", ExcelChallenge!D2:D4116,"&lt;=19999")</f>
        <v>90</v>
      </c>
      <c r="D6" s="19">
        <f>COUNTIFS(ExcelChallenge!F2:F4116,"canceled",ExcelChallenge!D2:D4116,"&gt;=15000", ExcelChallenge!D2:D4116,"&lt;=19999")</f>
        <v>17</v>
      </c>
      <c r="E6" s="19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4">
        <f t="shared" si="3"/>
        <v>8.45771144278607E-2</v>
      </c>
    </row>
    <row r="7" spans="1:8" x14ac:dyDescent="0.2">
      <c r="A7" s="12" t="s">
        <v>8394</v>
      </c>
      <c r="B7" s="19">
        <f>COUNTIFS(ExcelChallenge!F2:F4116,"successful",ExcelChallenge!D2:D4116,"&gt;=20000", ExcelChallenge!D2:D4116,"&lt;=24999")</f>
        <v>62</v>
      </c>
      <c r="C7" s="19">
        <f>COUNTIFS(ExcelChallenge!F2:F4116,"failed",ExcelChallenge!D2:D4116,"&gt;=20000", ExcelChallenge!D2:D4116,"&lt;=24999")</f>
        <v>72</v>
      </c>
      <c r="D7" s="19">
        <f>COUNTIFS(ExcelChallenge!F2:F4116,"canceled",ExcelChallenge!D2:D4116,"&gt;=20000", ExcelChallenge!D2:D4116,"&lt;=24999")</f>
        <v>14</v>
      </c>
      <c r="E7" s="19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4">
        <f t="shared" si="3"/>
        <v>9.45945945945946E-2</v>
      </c>
    </row>
    <row r="8" spans="1:8" x14ac:dyDescent="0.2">
      <c r="A8" s="12" t="s">
        <v>8395</v>
      </c>
      <c r="B8" s="19">
        <f>COUNTIFS(ExcelChallenge!F2:F4116,"successful",ExcelChallenge!D2:D4116,"&gt;=25000", ExcelChallenge!D2:D4116,"&lt;=29999")</f>
        <v>55</v>
      </c>
      <c r="C8" s="19">
        <f>COUNTIFS(ExcelChallenge!F2:F4116,"failed",ExcelChallenge!D2:D4116,"&gt;=25000", ExcelChallenge!D2:D4116,"&lt;=29999")</f>
        <v>64</v>
      </c>
      <c r="D8" s="19">
        <f>COUNTIFS(ExcelChallenge!F2:F4116,"canceled",ExcelChallenge!D2:D4116,"&gt;=25000", ExcelChallenge!D2:D4116,"&lt;=29999")</f>
        <v>18</v>
      </c>
      <c r="E8" s="19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4">
        <f t="shared" si="3"/>
        <v>0.13138686131386862</v>
      </c>
    </row>
    <row r="9" spans="1:8" x14ac:dyDescent="0.2">
      <c r="A9" s="12" t="s">
        <v>8396</v>
      </c>
      <c r="B9" s="19">
        <f>COUNTIFS(ExcelChallenge!F2:F4116,"successful",ExcelChallenge!D2:D4116,"&gt;=30000", ExcelChallenge!D2:D4116,"&lt;=34999")</f>
        <v>32</v>
      </c>
      <c r="C9" s="19">
        <f>COUNTIFS(ExcelChallenge!F2:F4116,"failed",ExcelChallenge!D2:D4116,"&gt;=30000", ExcelChallenge!D2:D4116,"&lt;=34999")</f>
        <v>37</v>
      </c>
      <c r="D9" s="19">
        <f>COUNTIFS(ExcelChallenge!F2:F4116,"canceled",ExcelChallenge!D2:D4116,"&gt;=30000", ExcelChallenge!D2:D4116,"&lt;=34999")</f>
        <v>13</v>
      </c>
      <c r="E9" s="19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4">
        <f t="shared" si="3"/>
        <v>0.15853658536585366</v>
      </c>
    </row>
    <row r="10" spans="1:8" x14ac:dyDescent="0.2">
      <c r="A10" s="12" t="s">
        <v>8397</v>
      </c>
      <c r="B10" s="19">
        <f>COUNTIFS(ExcelChallenge!F2:F4116,"successful",ExcelChallenge!D2:D4116,"&gt;=35000", ExcelChallenge!D2:D4116,"&lt;=39999")</f>
        <v>26</v>
      </c>
      <c r="C10" s="19">
        <f>COUNTIFS(ExcelChallenge!F2:F4116,"failed",ExcelChallenge!D2:D4116,"&gt;=35000", ExcelChallenge!D2:D4116,"&lt;=39999")</f>
        <v>22</v>
      </c>
      <c r="D10" s="19">
        <f>COUNTIFS(ExcelChallenge!F2:F4116,"canceled",ExcelChallenge!D2:D4116,"&gt;=35000", ExcelChallenge!D2:D4116,"&lt;=39999")</f>
        <v>7</v>
      </c>
      <c r="E10" s="19">
        <f t="shared" si="0"/>
        <v>55</v>
      </c>
      <c r="F10" s="23">
        <f t="shared" si="1"/>
        <v>0.47272727272727272</v>
      </c>
      <c r="G10" s="23">
        <f t="shared" si="2"/>
        <v>0.4</v>
      </c>
      <c r="H10" s="24">
        <f t="shared" si="3"/>
        <v>0.12727272727272726</v>
      </c>
    </row>
    <row r="11" spans="1:8" x14ac:dyDescent="0.2">
      <c r="A11" s="12" t="s">
        <v>8398</v>
      </c>
      <c r="B11" s="19">
        <f>COUNTIFS(ExcelChallenge!F2:F4116,"successful",ExcelChallenge!D2:D4116,"&gt;=40000", ExcelChallenge!D2:D4116,"&lt;=44999")</f>
        <v>21</v>
      </c>
      <c r="C11" s="19">
        <f>COUNTIFS(ExcelChallenge!F2:F4116,"failed",ExcelChallenge!D2:D4116,"&gt;=40000", ExcelChallenge!D2:D4116,"&lt;=44999")</f>
        <v>16</v>
      </c>
      <c r="D11" s="19">
        <f>COUNTIFS(ExcelChallenge!F2:F4116,"canceled",ExcelChallenge!D2:D4116,"&gt;=40000", ExcelChallenge!D2:D4116,"&lt;=44999")</f>
        <v>6</v>
      </c>
      <c r="E11" s="19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4">
        <f t="shared" si="3"/>
        <v>0.13953488372093023</v>
      </c>
    </row>
    <row r="12" spans="1:8" x14ac:dyDescent="0.2">
      <c r="A12" s="12" t="s">
        <v>8399</v>
      </c>
      <c r="B12" s="19">
        <f>COUNTIFS(ExcelChallenge!F2:F4116,"successful",ExcelChallenge!D2:D4116,"&gt;=45000", ExcelChallenge!D2:D4116,"&lt;=49999")</f>
        <v>6</v>
      </c>
      <c r="C12" s="19">
        <f>COUNTIFS(ExcelChallenge!F2:F4116,"failed",ExcelChallenge!D2:D4116,"&gt;=45000", ExcelChallenge!D2:D4116,"&lt;=49999")</f>
        <v>11</v>
      </c>
      <c r="D12" s="19">
        <f>COUNTIFS(ExcelChallenge!F2:F4116,"canceled",ExcelChallenge!D2:D4116,"&gt;=45000", ExcelChallenge!D2:D4116,"&lt;=49999")</f>
        <v>4</v>
      </c>
      <c r="E12" s="19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4">
        <f t="shared" si="3"/>
        <v>0.19047619047619047</v>
      </c>
    </row>
    <row r="13" spans="1:8" x14ac:dyDescent="0.2">
      <c r="A13" s="12" t="s">
        <v>8400</v>
      </c>
      <c r="B13" s="19">
        <f>COUNTIFS(ExcelChallenge!F2:F4116,"successful",ExcelChallenge!D2:D4116,"&gt;=50000")</f>
        <v>86</v>
      </c>
      <c r="C13" s="19">
        <f>COUNTIFS(ExcelChallenge!F2:F4116,"failed",ExcelChallenge!D2:D4116,"&gt;=50000")</f>
        <v>258</v>
      </c>
      <c r="D13" s="19">
        <f>COUNTIFS(ExcelChallenge!F2:F4116,"canceled",ExcelChallenge!D2:D4116,"&gt;=50000")</f>
        <v>100</v>
      </c>
      <c r="E13" s="19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271EA-7D32-464D-8508-8DDB8FBBFA68}">
  <sheetPr codeName="Sheet6"/>
  <dimension ref="A1:M2186"/>
  <sheetViews>
    <sheetView workbookViewId="0">
      <selection activeCell="E25" sqref="E25"/>
    </sheetView>
  </sheetViews>
  <sheetFormatPr baseColWidth="10" defaultRowHeight="15" x14ac:dyDescent="0.2"/>
  <cols>
    <col min="1" max="1" width="15.83203125" customWidth="1"/>
    <col min="2" max="2" width="12.6640625" style="12" customWidth="1"/>
    <col min="4" max="4" width="30.6640625" customWidth="1"/>
    <col min="9" max="9" width="13.33203125" style="12" customWidth="1"/>
    <col min="10" max="10" width="15.83203125" style="12" customWidth="1"/>
    <col min="12" max="12" width="35" customWidth="1"/>
  </cols>
  <sheetData>
    <row r="1" spans="1:13" s="12" customFormat="1" ht="16" x14ac:dyDescent="0.2">
      <c r="A1" s="1" t="s">
        <v>8218</v>
      </c>
      <c r="B1" s="16" t="s">
        <v>8262</v>
      </c>
      <c r="D1" s="12" t="s">
        <v>8402</v>
      </c>
      <c r="E1" s="17">
        <f>AVERAGE(B2:B2186)</f>
        <v>194.42517162471395</v>
      </c>
      <c r="I1" s="16" t="s">
        <v>8218</v>
      </c>
      <c r="J1" s="16" t="s">
        <v>8262</v>
      </c>
      <c r="L1" s="12" t="s">
        <v>8402</v>
      </c>
      <c r="M1" s="17">
        <f>AVERAGE(J2:J1531)</f>
        <v>17.709803921568628</v>
      </c>
    </row>
    <row r="2" spans="1:13" ht="21" customHeight="1" x14ac:dyDescent="0.2">
      <c r="A2" t="s">
        <v>8219</v>
      </c>
      <c r="B2" s="12">
        <v>182</v>
      </c>
      <c r="D2" s="25" t="s">
        <v>8401</v>
      </c>
      <c r="E2" s="17">
        <f>MEDIAN(B2,B2186)</f>
        <v>92.5</v>
      </c>
      <c r="I2" s="12" t="s">
        <v>8221</v>
      </c>
      <c r="J2" s="12">
        <v>0</v>
      </c>
      <c r="L2" s="25" t="s">
        <v>8401</v>
      </c>
      <c r="M2" s="19">
        <f>MEDIAN(J2:J1531)</f>
        <v>4</v>
      </c>
    </row>
    <row r="3" spans="1:13" ht="18" customHeight="1" x14ac:dyDescent="0.2">
      <c r="A3" t="s">
        <v>8219</v>
      </c>
      <c r="B3" s="12">
        <v>79</v>
      </c>
      <c r="D3" s="19" t="s">
        <v>8403</v>
      </c>
      <c r="E3" s="12">
        <f>MIN(B2,B2186)</f>
        <v>3</v>
      </c>
      <c r="I3" s="12" t="s">
        <v>8221</v>
      </c>
      <c r="J3" s="12">
        <v>1</v>
      </c>
      <c r="L3" s="19" t="s">
        <v>8403</v>
      </c>
      <c r="M3" s="19">
        <f>MIN(J2:J1531)</f>
        <v>0</v>
      </c>
    </row>
    <row r="4" spans="1:13" ht="20" customHeight="1" x14ac:dyDescent="0.2">
      <c r="A4" t="s">
        <v>8219</v>
      </c>
      <c r="B4" s="12">
        <v>35</v>
      </c>
      <c r="D4" s="25" t="s">
        <v>8404</v>
      </c>
      <c r="E4" s="12">
        <f>MAX(B2,B2186)</f>
        <v>182</v>
      </c>
      <c r="I4" s="12" t="s">
        <v>8221</v>
      </c>
      <c r="J4" s="12">
        <v>10</v>
      </c>
      <c r="L4" s="25" t="s">
        <v>8404</v>
      </c>
      <c r="M4" s="19">
        <f>MAX(J2:J1531)</f>
        <v>1293</v>
      </c>
    </row>
    <row r="5" spans="1:13" x14ac:dyDescent="0.2">
      <c r="A5" t="s">
        <v>8219</v>
      </c>
      <c r="B5" s="12">
        <v>150</v>
      </c>
      <c r="D5" s="12" t="s">
        <v>8405</v>
      </c>
      <c r="E5" s="17">
        <f>_xlfn.VAR.P(B2,B2186)</f>
        <v>8010.25</v>
      </c>
      <c r="I5" s="12" t="s">
        <v>8221</v>
      </c>
      <c r="J5" s="12">
        <v>0</v>
      </c>
      <c r="L5" s="12" t="s">
        <v>8405</v>
      </c>
      <c r="M5" s="17">
        <f>_xlfn.VAR.P(J2:J1531)</f>
        <v>3773.2216685890044</v>
      </c>
    </row>
    <row r="6" spans="1:13" x14ac:dyDescent="0.2">
      <c r="A6" t="s">
        <v>8219</v>
      </c>
      <c r="B6" s="12">
        <v>284</v>
      </c>
      <c r="D6" s="12" t="s">
        <v>8406</v>
      </c>
      <c r="E6" s="17">
        <f>_xlfn.STDEV.P(B2,B2186)</f>
        <v>89.5</v>
      </c>
      <c r="I6" s="12" t="s">
        <v>8221</v>
      </c>
      <c r="J6" s="12">
        <v>7</v>
      </c>
      <c r="L6" s="12" t="s">
        <v>8406</v>
      </c>
      <c r="M6" s="17">
        <f>_xlfn.STDEV.P(J2:J1531)</f>
        <v>61.426555076684906</v>
      </c>
    </row>
    <row r="7" spans="1:13" x14ac:dyDescent="0.2">
      <c r="A7" t="s">
        <v>8219</v>
      </c>
      <c r="B7" s="12">
        <v>47</v>
      </c>
      <c r="I7" s="12" t="s">
        <v>8221</v>
      </c>
      <c r="J7" s="12">
        <v>0</v>
      </c>
    </row>
    <row r="8" spans="1:13" x14ac:dyDescent="0.2">
      <c r="A8" t="s">
        <v>8219</v>
      </c>
      <c r="B8" s="12">
        <v>58</v>
      </c>
      <c r="I8" s="12" t="s">
        <v>8221</v>
      </c>
      <c r="J8" s="12">
        <v>1</v>
      </c>
    </row>
    <row r="9" spans="1:13" x14ac:dyDescent="0.2">
      <c r="A9" t="s">
        <v>8219</v>
      </c>
      <c r="B9" s="12">
        <v>57</v>
      </c>
      <c r="I9" s="12" t="s">
        <v>8221</v>
      </c>
      <c r="J9" s="12">
        <v>2</v>
      </c>
    </row>
    <row r="10" spans="1:13" x14ac:dyDescent="0.2">
      <c r="A10" t="s">
        <v>8219</v>
      </c>
      <c r="B10" s="12">
        <v>12</v>
      </c>
      <c r="I10" s="12" t="s">
        <v>8221</v>
      </c>
      <c r="J10" s="12">
        <v>3</v>
      </c>
    </row>
    <row r="11" spans="1:13" x14ac:dyDescent="0.2">
      <c r="A11" t="s">
        <v>8219</v>
      </c>
      <c r="B11" s="12">
        <v>20</v>
      </c>
      <c r="I11" s="12" t="s">
        <v>8221</v>
      </c>
      <c r="J11" s="12">
        <v>10</v>
      </c>
    </row>
    <row r="12" spans="1:13" x14ac:dyDescent="0.2">
      <c r="A12" t="s">
        <v>8219</v>
      </c>
      <c r="B12" s="12">
        <v>19</v>
      </c>
      <c r="I12" s="12" t="s">
        <v>8221</v>
      </c>
      <c r="J12" s="12">
        <v>10</v>
      </c>
    </row>
    <row r="13" spans="1:13" x14ac:dyDescent="0.2">
      <c r="A13" t="s">
        <v>8219</v>
      </c>
      <c r="B13" s="12">
        <v>75</v>
      </c>
      <c r="I13" s="12" t="s">
        <v>8221</v>
      </c>
      <c r="J13" s="12">
        <v>1</v>
      </c>
    </row>
    <row r="14" spans="1:13" x14ac:dyDescent="0.2">
      <c r="A14" t="s">
        <v>8219</v>
      </c>
      <c r="B14" s="12">
        <v>827</v>
      </c>
      <c r="I14" s="12" t="s">
        <v>8221</v>
      </c>
      <c r="J14" s="12">
        <v>0</v>
      </c>
    </row>
    <row r="15" spans="1:13" x14ac:dyDescent="0.2">
      <c r="A15" t="s">
        <v>8219</v>
      </c>
      <c r="B15" s="12">
        <v>51</v>
      </c>
      <c r="I15" s="12" t="s">
        <v>8221</v>
      </c>
      <c r="J15" s="12">
        <v>0</v>
      </c>
    </row>
    <row r="16" spans="1:13" x14ac:dyDescent="0.2">
      <c r="A16" t="s">
        <v>8219</v>
      </c>
      <c r="B16" s="12">
        <v>41</v>
      </c>
      <c r="I16" s="12" t="s">
        <v>8221</v>
      </c>
      <c r="J16" s="12">
        <v>0</v>
      </c>
    </row>
    <row r="17" spans="1:10" x14ac:dyDescent="0.2">
      <c r="A17" t="s">
        <v>8219</v>
      </c>
      <c r="B17" s="12">
        <v>98</v>
      </c>
      <c r="I17" s="12" t="s">
        <v>8221</v>
      </c>
      <c r="J17" s="12">
        <v>26</v>
      </c>
    </row>
    <row r="18" spans="1:10" x14ac:dyDescent="0.2">
      <c r="A18" t="s">
        <v>8219</v>
      </c>
      <c r="B18" s="12">
        <v>70</v>
      </c>
      <c r="I18" s="12" t="s">
        <v>8221</v>
      </c>
      <c r="J18" s="12">
        <v>0</v>
      </c>
    </row>
    <row r="19" spans="1:10" x14ac:dyDescent="0.2">
      <c r="A19" t="s">
        <v>8219</v>
      </c>
      <c r="B19" s="12">
        <v>36</v>
      </c>
      <c r="I19" s="12" t="s">
        <v>8221</v>
      </c>
      <c r="J19" s="12">
        <v>7</v>
      </c>
    </row>
    <row r="20" spans="1:10" x14ac:dyDescent="0.2">
      <c r="A20" t="s">
        <v>8219</v>
      </c>
      <c r="B20" s="12">
        <v>342</v>
      </c>
      <c r="I20" s="12" t="s">
        <v>8221</v>
      </c>
      <c r="J20" s="12">
        <v>0</v>
      </c>
    </row>
    <row r="21" spans="1:10" x14ac:dyDescent="0.2">
      <c r="A21" t="s">
        <v>8219</v>
      </c>
      <c r="B21" s="12">
        <v>22</v>
      </c>
      <c r="I21" s="12" t="s">
        <v>8221</v>
      </c>
      <c r="J21" s="12">
        <v>2</v>
      </c>
    </row>
    <row r="22" spans="1:10" x14ac:dyDescent="0.2">
      <c r="A22" t="s">
        <v>8219</v>
      </c>
      <c r="B22" s="12">
        <v>25</v>
      </c>
      <c r="I22" s="12" t="s">
        <v>8221</v>
      </c>
      <c r="J22" s="12">
        <v>13</v>
      </c>
    </row>
    <row r="23" spans="1:10" x14ac:dyDescent="0.2">
      <c r="A23" t="s">
        <v>8219</v>
      </c>
      <c r="B23" s="12">
        <v>101</v>
      </c>
      <c r="I23" s="12" t="s">
        <v>8221</v>
      </c>
      <c r="J23" s="12">
        <v>4</v>
      </c>
    </row>
    <row r="24" spans="1:10" x14ac:dyDescent="0.2">
      <c r="A24" t="s">
        <v>8219</v>
      </c>
      <c r="B24" s="12">
        <v>8</v>
      </c>
      <c r="I24" s="12" t="s">
        <v>8221</v>
      </c>
      <c r="J24" s="12">
        <v>0</v>
      </c>
    </row>
    <row r="25" spans="1:10" x14ac:dyDescent="0.2">
      <c r="A25" t="s">
        <v>8219</v>
      </c>
      <c r="B25" s="12">
        <v>23</v>
      </c>
      <c r="I25" s="12" t="s">
        <v>8221</v>
      </c>
      <c r="J25" s="12">
        <v>12</v>
      </c>
    </row>
    <row r="26" spans="1:10" x14ac:dyDescent="0.2">
      <c r="A26" t="s">
        <v>8219</v>
      </c>
      <c r="B26" s="12">
        <v>574</v>
      </c>
      <c r="I26" s="12" t="s">
        <v>8221</v>
      </c>
      <c r="J26" s="12">
        <v>2</v>
      </c>
    </row>
    <row r="27" spans="1:10" x14ac:dyDescent="0.2">
      <c r="A27" t="s">
        <v>8219</v>
      </c>
      <c r="B27" s="12">
        <v>14</v>
      </c>
      <c r="I27" s="12" t="s">
        <v>8221</v>
      </c>
      <c r="J27" s="12">
        <v>10</v>
      </c>
    </row>
    <row r="28" spans="1:10" x14ac:dyDescent="0.2">
      <c r="A28" t="s">
        <v>8219</v>
      </c>
      <c r="B28" s="12">
        <v>19</v>
      </c>
      <c r="I28" s="12" t="s">
        <v>8221</v>
      </c>
      <c r="J28" s="12">
        <v>0</v>
      </c>
    </row>
    <row r="29" spans="1:10" x14ac:dyDescent="0.2">
      <c r="A29" t="s">
        <v>8219</v>
      </c>
      <c r="B29" s="12">
        <v>150</v>
      </c>
      <c r="I29" s="12" t="s">
        <v>8221</v>
      </c>
      <c r="J29" s="12">
        <v>5</v>
      </c>
    </row>
    <row r="30" spans="1:10" x14ac:dyDescent="0.2">
      <c r="A30" t="s">
        <v>8219</v>
      </c>
      <c r="B30" s="12">
        <v>71</v>
      </c>
      <c r="I30" s="12" t="s">
        <v>8221</v>
      </c>
      <c r="J30" s="12">
        <v>0</v>
      </c>
    </row>
    <row r="31" spans="1:10" x14ac:dyDescent="0.2">
      <c r="A31" t="s">
        <v>8219</v>
      </c>
      <c r="B31" s="12">
        <v>117</v>
      </c>
      <c r="I31" s="12" t="s">
        <v>8221</v>
      </c>
      <c r="J31" s="12">
        <v>5</v>
      </c>
    </row>
    <row r="32" spans="1:10" x14ac:dyDescent="0.2">
      <c r="A32" t="s">
        <v>8219</v>
      </c>
      <c r="B32" s="12">
        <v>53</v>
      </c>
      <c r="I32" s="12" t="s">
        <v>8221</v>
      </c>
      <c r="J32" s="12">
        <v>1</v>
      </c>
    </row>
    <row r="33" spans="1:10" x14ac:dyDescent="0.2">
      <c r="A33" t="s">
        <v>8219</v>
      </c>
      <c r="B33" s="12">
        <v>1</v>
      </c>
      <c r="I33" s="12" t="s">
        <v>8221</v>
      </c>
      <c r="J33" s="12">
        <v>3</v>
      </c>
    </row>
    <row r="34" spans="1:10" x14ac:dyDescent="0.2">
      <c r="A34" t="s">
        <v>8219</v>
      </c>
      <c r="B34" s="12">
        <v>89</v>
      </c>
      <c r="I34" s="12" t="s">
        <v>8221</v>
      </c>
      <c r="J34" s="12">
        <v>3</v>
      </c>
    </row>
    <row r="35" spans="1:10" x14ac:dyDescent="0.2">
      <c r="A35" t="s">
        <v>8219</v>
      </c>
      <c r="B35" s="12">
        <v>64</v>
      </c>
      <c r="I35" s="12" t="s">
        <v>8221</v>
      </c>
      <c r="J35" s="12">
        <v>0</v>
      </c>
    </row>
    <row r="36" spans="1:10" x14ac:dyDescent="0.2">
      <c r="A36" t="s">
        <v>8219</v>
      </c>
      <c r="B36" s="12">
        <v>68</v>
      </c>
      <c r="I36" s="12" t="s">
        <v>8221</v>
      </c>
      <c r="J36" s="12">
        <v>3</v>
      </c>
    </row>
    <row r="37" spans="1:10" x14ac:dyDescent="0.2">
      <c r="A37" t="s">
        <v>8219</v>
      </c>
      <c r="B37" s="12">
        <v>28</v>
      </c>
      <c r="I37" s="12" t="s">
        <v>8221</v>
      </c>
      <c r="J37" s="12">
        <v>0</v>
      </c>
    </row>
    <row r="38" spans="1:10" x14ac:dyDescent="0.2">
      <c r="A38" t="s">
        <v>8219</v>
      </c>
      <c r="B38" s="12">
        <v>44</v>
      </c>
      <c r="I38" s="12" t="s">
        <v>8221</v>
      </c>
      <c r="J38" s="12">
        <v>19</v>
      </c>
    </row>
    <row r="39" spans="1:10" x14ac:dyDescent="0.2">
      <c r="A39" t="s">
        <v>8219</v>
      </c>
      <c r="B39" s="12">
        <v>253</v>
      </c>
      <c r="I39" s="12" t="s">
        <v>8221</v>
      </c>
      <c r="J39" s="12">
        <v>8</v>
      </c>
    </row>
    <row r="40" spans="1:10" x14ac:dyDescent="0.2">
      <c r="A40" t="s">
        <v>8219</v>
      </c>
      <c r="B40" s="12">
        <v>66</v>
      </c>
      <c r="I40" s="12" t="s">
        <v>8221</v>
      </c>
      <c r="J40" s="12">
        <v>6</v>
      </c>
    </row>
    <row r="41" spans="1:10" x14ac:dyDescent="0.2">
      <c r="A41" t="s">
        <v>8219</v>
      </c>
      <c r="B41" s="12">
        <v>217</v>
      </c>
      <c r="I41" s="12" t="s">
        <v>8221</v>
      </c>
      <c r="J41" s="12">
        <v>0</v>
      </c>
    </row>
    <row r="42" spans="1:10" x14ac:dyDescent="0.2">
      <c r="A42" t="s">
        <v>8219</v>
      </c>
      <c r="B42" s="12">
        <v>16</v>
      </c>
      <c r="I42" s="12" t="s">
        <v>8221</v>
      </c>
      <c r="J42" s="12">
        <v>18</v>
      </c>
    </row>
    <row r="43" spans="1:10" x14ac:dyDescent="0.2">
      <c r="A43" t="s">
        <v>8219</v>
      </c>
      <c r="B43" s="12">
        <v>19</v>
      </c>
      <c r="I43" s="12" t="s">
        <v>8221</v>
      </c>
      <c r="J43" s="12">
        <v>7</v>
      </c>
    </row>
    <row r="44" spans="1:10" x14ac:dyDescent="0.2">
      <c r="A44" t="s">
        <v>8219</v>
      </c>
      <c r="B44" s="12">
        <v>169</v>
      </c>
      <c r="I44" s="12" t="s">
        <v>8221</v>
      </c>
      <c r="J44" s="12">
        <v>0</v>
      </c>
    </row>
    <row r="45" spans="1:10" x14ac:dyDescent="0.2">
      <c r="A45" t="s">
        <v>8219</v>
      </c>
      <c r="B45" s="12">
        <v>263</v>
      </c>
      <c r="I45" s="12" t="s">
        <v>8221</v>
      </c>
      <c r="J45" s="12">
        <v>8</v>
      </c>
    </row>
    <row r="46" spans="1:10" x14ac:dyDescent="0.2">
      <c r="A46" t="s">
        <v>8219</v>
      </c>
      <c r="B46" s="12">
        <v>15</v>
      </c>
      <c r="I46" s="12" t="s">
        <v>8221</v>
      </c>
      <c r="J46" s="12">
        <v>1293</v>
      </c>
    </row>
    <row r="47" spans="1:10" x14ac:dyDescent="0.2">
      <c r="A47" t="s">
        <v>8219</v>
      </c>
      <c r="B47" s="12">
        <v>61</v>
      </c>
      <c r="I47" s="12" t="s">
        <v>8221</v>
      </c>
      <c r="J47" s="12">
        <v>17</v>
      </c>
    </row>
    <row r="48" spans="1:10" x14ac:dyDescent="0.2">
      <c r="A48" t="s">
        <v>8219</v>
      </c>
      <c r="B48" s="12">
        <v>45</v>
      </c>
      <c r="I48" s="12" t="s">
        <v>8221</v>
      </c>
      <c r="J48" s="12">
        <v>0</v>
      </c>
    </row>
    <row r="49" spans="1:10" x14ac:dyDescent="0.2">
      <c r="A49" t="s">
        <v>8219</v>
      </c>
      <c r="B49" s="12">
        <v>70</v>
      </c>
      <c r="I49" s="12" t="s">
        <v>8221</v>
      </c>
      <c r="J49" s="12">
        <v>13</v>
      </c>
    </row>
    <row r="50" spans="1:10" x14ac:dyDescent="0.2">
      <c r="A50" t="s">
        <v>8219</v>
      </c>
      <c r="B50" s="12">
        <v>38</v>
      </c>
      <c r="I50" s="12" t="s">
        <v>8221</v>
      </c>
      <c r="J50" s="12">
        <v>0</v>
      </c>
    </row>
    <row r="51" spans="1:10" x14ac:dyDescent="0.2">
      <c r="A51" t="s">
        <v>8219</v>
      </c>
      <c r="B51" s="12">
        <v>87</v>
      </c>
      <c r="I51" s="12" t="s">
        <v>8221</v>
      </c>
      <c r="J51" s="12">
        <v>0</v>
      </c>
    </row>
    <row r="52" spans="1:10" x14ac:dyDescent="0.2">
      <c r="A52" t="s">
        <v>8219</v>
      </c>
      <c r="B52" s="12">
        <v>22</v>
      </c>
      <c r="I52" s="12" t="s">
        <v>8221</v>
      </c>
      <c r="J52" s="12">
        <v>33</v>
      </c>
    </row>
    <row r="53" spans="1:10" x14ac:dyDescent="0.2">
      <c r="A53" t="s">
        <v>8219</v>
      </c>
      <c r="B53" s="12">
        <v>119</v>
      </c>
      <c r="I53" s="12" t="s">
        <v>8221</v>
      </c>
      <c r="J53" s="12">
        <v>12</v>
      </c>
    </row>
    <row r="54" spans="1:10" x14ac:dyDescent="0.2">
      <c r="A54" t="s">
        <v>8219</v>
      </c>
      <c r="B54" s="12">
        <v>52</v>
      </c>
      <c r="I54" s="12" t="s">
        <v>8221</v>
      </c>
      <c r="J54" s="12">
        <v>1</v>
      </c>
    </row>
    <row r="55" spans="1:10" x14ac:dyDescent="0.2">
      <c r="A55" t="s">
        <v>8219</v>
      </c>
      <c r="B55" s="12">
        <v>117</v>
      </c>
      <c r="I55" s="12" t="s">
        <v>8221</v>
      </c>
      <c r="J55" s="12">
        <v>1</v>
      </c>
    </row>
    <row r="56" spans="1:10" x14ac:dyDescent="0.2">
      <c r="A56" t="s">
        <v>8219</v>
      </c>
      <c r="B56" s="12">
        <v>52</v>
      </c>
      <c r="I56" s="12" t="s">
        <v>8221</v>
      </c>
      <c r="J56" s="12">
        <v>1</v>
      </c>
    </row>
    <row r="57" spans="1:10" x14ac:dyDescent="0.2">
      <c r="A57" t="s">
        <v>8219</v>
      </c>
      <c r="B57" s="12">
        <v>86</v>
      </c>
      <c r="I57" s="12" t="s">
        <v>8221</v>
      </c>
      <c r="J57" s="12">
        <v>1</v>
      </c>
    </row>
    <row r="58" spans="1:10" x14ac:dyDescent="0.2">
      <c r="A58" t="s">
        <v>8219</v>
      </c>
      <c r="B58" s="12">
        <v>174</v>
      </c>
      <c r="I58" s="12" t="s">
        <v>8221</v>
      </c>
      <c r="J58" s="12">
        <v>84</v>
      </c>
    </row>
    <row r="59" spans="1:10" x14ac:dyDescent="0.2">
      <c r="A59" t="s">
        <v>8219</v>
      </c>
      <c r="B59" s="12">
        <v>69</v>
      </c>
      <c r="I59" s="12" t="s">
        <v>8221</v>
      </c>
      <c r="J59" s="12">
        <v>38</v>
      </c>
    </row>
    <row r="60" spans="1:10" x14ac:dyDescent="0.2">
      <c r="A60" t="s">
        <v>8219</v>
      </c>
      <c r="B60" s="12">
        <v>75</v>
      </c>
      <c r="I60" s="12" t="s">
        <v>8221</v>
      </c>
      <c r="J60" s="12">
        <v>1</v>
      </c>
    </row>
    <row r="61" spans="1:10" x14ac:dyDescent="0.2">
      <c r="A61" t="s">
        <v>8219</v>
      </c>
      <c r="B61" s="12">
        <v>33</v>
      </c>
      <c r="I61" s="12" t="s">
        <v>8221</v>
      </c>
      <c r="J61" s="12">
        <v>76</v>
      </c>
    </row>
    <row r="62" spans="1:10" x14ac:dyDescent="0.2">
      <c r="A62" t="s">
        <v>8219</v>
      </c>
      <c r="B62" s="12">
        <v>108</v>
      </c>
      <c r="I62" s="12" t="s">
        <v>8221</v>
      </c>
      <c r="J62" s="12">
        <v>3</v>
      </c>
    </row>
    <row r="63" spans="1:10" x14ac:dyDescent="0.2">
      <c r="A63" t="s">
        <v>8219</v>
      </c>
      <c r="B63" s="12">
        <v>23</v>
      </c>
      <c r="I63" s="12" t="s">
        <v>8221</v>
      </c>
      <c r="J63" s="12">
        <v>0</v>
      </c>
    </row>
    <row r="64" spans="1:10" x14ac:dyDescent="0.2">
      <c r="A64" t="s">
        <v>8219</v>
      </c>
      <c r="B64" s="12">
        <v>48</v>
      </c>
      <c r="I64" s="12" t="s">
        <v>8221</v>
      </c>
      <c r="J64" s="12">
        <v>2</v>
      </c>
    </row>
    <row r="65" spans="1:10" x14ac:dyDescent="0.2">
      <c r="A65" t="s">
        <v>8219</v>
      </c>
      <c r="B65" s="12">
        <v>64</v>
      </c>
      <c r="I65" s="12" t="s">
        <v>8221</v>
      </c>
      <c r="J65" s="12">
        <v>0</v>
      </c>
    </row>
    <row r="66" spans="1:10" x14ac:dyDescent="0.2">
      <c r="A66" t="s">
        <v>8219</v>
      </c>
      <c r="B66" s="12">
        <v>24</v>
      </c>
      <c r="I66" s="12" t="s">
        <v>8221</v>
      </c>
      <c r="J66" s="12">
        <v>0</v>
      </c>
    </row>
    <row r="67" spans="1:10" x14ac:dyDescent="0.2">
      <c r="A67" t="s">
        <v>8219</v>
      </c>
      <c r="B67" s="12">
        <v>57</v>
      </c>
      <c r="I67" s="12" t="s">
        <v>8221</v>
      </c>
      <c r="J67" s="12">
        <v>0</v>
      </c>
    </row>
    <row r="68" spans="1:10" x14ac:dyDescent="0.2">
      <c r="A68" t="s">
        <v>8219</v>
      </c>
      <c r="B68" s="12">
        <v>26</v>
      </c>
      <c r="I68" s="12" t="s">
        <v>8221</v>
      </c>
      <c r="J68" s="12">
        <v>2</v>
      </c>
    </row>
    <row r="69" spans="1:10" x14ac:dyDescent="0.2">
      <c r="A69" t="s">
        <v>8219</v>
      </c>
      <c r="B69" s="12">
        <v>20</v>
      </c>
      <c r="I69" s="12" t="s">
        <v>8221</v>
      </c>
      <c r="J69" s="12">
        <v>0</v>
      </c>
    </row>
    <row r="70" spans="1:10" x14ac:dyDescent="0.2">
      <c r="A70" t="s">
        <v>8219</v>
      </c>
      <c r="B70" s="12">
        <v>36</v>
      </c>
      <c r="I70" s="12" t="s">
        <v>8221</v>
      </c>
      <c r="J70" s="12">
        <v>0</v>
      </c>
    </row>
    <row r="71" spans="1:10" x14ac:dyDescent="0.2">
      <c r="A71" t="s">
        <v>8219</v>
      </c>
      <c r="B71" s="12">
        <v>178</v>
      </c>
      <c r="I71" s="12" t="s">
        <v>8221</v>
      </c>
      <c r="J71" s="12">
        <v>0</v>
      </c>
    </row>
    <row r="72" spans="1:10" x14ac:dyDescent="0.2">
      <c r="A72" t="s">
        <v>8219</v>
      </c>
      <c r="B72" s="12">
        <v>17</v>
      </c>
      <c r="I72" s="12" t="s">
        <v>8221</v>
      </c>
      <c r="J72" s="12">
        <v>2</v>
      </c>
    </row>
    <row r="73" spans="1:10" x14ac:dyDescent="0.2">
      <c r="A73" t="s">
        <v>8219</v>
      </c>
      <c r="B73" s="12">
        <v>32</v>
      </c>
      <c r="I73" s="12" t="s">
        <v>8221</v>
      </c>
      <c r="J73" s="12">
        <v>0</v>
      </c>
    </row>
    <row r="74" spans="1:10" x14ac:dyDescent="0.2">
      <c r="A74" t="s">
        <v>8219</v>
      </c>
      <c r="B74" s="12">
        <v>41</v>
      </c>
      <c r="I74" s="12" t="s">
        <v>8221</v>
      </c>
      <c r="J74" s="12">
        <v>7</v>
      </c>
    </row>
    <row r="75" spans="1:10" x14ac:dyDescent="0.2">
      <c r="A75" t="s">
        <v>8219</v>
      </c>
      <c r="B75" s="12">
        <v>18</v>
      </c>
      <c r="I75" s="12" t="s">
        <v>8221</v>
      </c>
      <c r="J75" s="12">
        <v>0</v>
      </c>
    </row>
    <row r="76" spans="1:10" x14ac:dyDescent="0.2">
      <c r="A76" t="s">
        <v>8219</v>
      </c>
      <c r="B76" s="12">
        <v>29</v>
      </c>
      <c r="I76" s="12" t="s">
        <v>8221</v>
      </c>
      <c r="J76" s="12">
        <v>5</v>
      </c>
    </row>
    <row r="77" spans="1:10" x14ac:dyDescent="0.2">
      <c r="A77" t="s">
        <v>8219</v>
      </c>
      <c r="B77" s="12">
        <v>47</v>
      </c>
      <c r="I77" s="12" t="s">
        <v>8221</v>
      </c>
      <c r="J77" s="12">
        <v>0</v>
      </c>
    </row>
    <row r="78" spans="1:10" x14ac:dyDescent="0.2">
      <c r="A78" t="s">
        <v>8219</v>
      </c>
      <c r="B78" s="12">
        <v>15</v>
      </c>
      <c r="I78" s="12" t="s">
        <v>8221</v>
      </c>
      <c r="J78" s="12">
        <v>0</v>
      </c>
    </row>
    <row r="79" spans="1:10" x14ac:dyDescent="0.2">
      <c r="A79" t="s">
        <v>8219</v>
      </c>
      <c r="B79" s="12">
        <v>26</v>
      </c>
      <c r="I79" s="12" t="s">
        <v>8221</v>
      </c>
      <c r="J79" s="12">
        <v>1</v>
      </c>
    </row>
    <row r="80" spans="1:10" x14ac:dyDescent="0.2">
      <c r="A80" t="s">
        <v>8219</v>
      </c>
      <c r="B80" s="12">
        <v>35</v>
      </c>
      <c r="I80" s="12" t="s">
        <v>8221</v>
      </c>
      <c r="J80" s="12">
        <v>0</v>
      </c>
    </row>
    <row r="81" spans="1:10" x14ac:dyDescent="0.2">
      <c r="A81" t="s">
        <v>8219</v>
      </c>
      <c r="B81" s="12">
        <v>41</v>
      </c>
      <c r="I81" s="12" t="s">
        <v>8221</v>
      </c>
      <c r="J81" s="12">
        <v>5</v>
      </c>
    </row>
    <row r="82" spans="1:10" x14ac:dyDescent="0.2">
      <c r="A82" t="s">
        <v>8219</v>
      </c>
      <c r="B82" s="12">
        <v>47</v>
      </c>
      <c r="I82" s="12" t="s">
        <v>8221</v>
      </c>
      <c r="J82" s="12">
        <v>3</v>
      </c>
    </row>
    <row r="83" spans="1:10" x14ac:dyDescent="0.2">
      <c r="A83" t="s">
        <v>8219</v>
      </c>
      <c r="B83" s="12">
        <v>28</v>
      </c>
      <c r="I83" s="12" t="s">
        <v>8221</v>
      </c>
      <c r="J83" s="12">
        <v>6</v>
      </c>
    </row>
    <row r="84" spans="1:10" x14ac:dyDescent="0.2">
      <c r="A84" t="s">
        <v>8219</v>
      </c>
      <c r="B84" s="12">
        <v>100</v>
      </c>
      <c r="I84" s="12" t="s">
        <v>8221</v>
      </c>
      <c r="J84" s="12">
        <v>12</v>
      </c>
    </row>
    <row r="85" spans="1:10" x14ac:dyDescent="0.2">
      <c r="A85" t="s">
        <v>8219</v>
      </c>
      <c r="B85" s="12">
        <v>13</v>
      </c>
      <c r="I85" s="12" t="s">
        <v>8221</v>
      </c>
      <c r="J85" s="12">
        <v>13</v>
      </c>
    </row>
    <row r="86" spans="1:10" x14ac:dyDescent="0.2">
      <c r="A86" t="s">
        <v>8219</v>
      </c>
      <c r="B86" s="12">
        <v>7</v>
      </c>
      <c r="I86" s="12" t="s">
        <v>8221</v>
      </c>
      <c r="J86" s="12">
        <v>5</v>
      </c>
    </row>
    <row r="87" spans="1:10" x14ac:dyDescent="0.2">
      <c r="A87" t="s">
        <v>8219</v>
      </c>
      <c r="B87" s="12">
        <v>21</v>
      </c>
      <c r="I87" s="12" t="s">
        <v>8221</v>
      </c>
      <c r="J87" s="12">
        <v>2</v>
      </c>
    </row>
    <row r="88" spans="1:10" x14ac:dyDescent="0.2">
      <c r="A88" t="s">
        <v>8219</v>
      </c>
      <c r="B88" s="12">
        <v>17</v>
      </c>
      <c r="I88" s="12" t="s">
        <v>8221</v>
      </c>
      <c r="J88" s="12">
        <v>8</v>
      </c>
    </row>
    <row r="89" spans="1:10" x14ac:dyDescent="0.2">
      <c r="A89" t="s">
        <v>8219</v>
      </c>
      <c r="B89" s="12">
        <v>25</v>
      </c>
      <c r="I89" s="12" t="s">
        <v>8221</v>
      </c>
      <c r="J89" s="12">
        <v>0</v>
      </c>
    </row>
    <row r="90" spans="1:10" x14ac:dyDescent="0.2">
      <c r="A90" t="s">
        <v>8219</v>
      </c>
      <c r="B90" s="12">
        <v>60</v>
      </c>
      <c r="I90" s="12" t="s">
        <v>8221</v>
      </c>
      <c r="J90" s="12">
        <v>13</v>
      </c>
    </row>
    <row r="91" spans="1:10" x14ac:dyDescent="0.2">
      <c r="A91" t="s">
        <v>8219</v>
      </c>
      <c r="B91" s="12">
        <v>56</v>
      </c>
      <c r="I91" s="12" t="s">
        <v>8221</v>
      </c>
      <c r="J91" s="12">
        <v>0</v>
      </c>
    </row>
    <row r="92" spans="1:10" x14ac:dyDescent="0.2">
      <c r="A92" t="s">
        <v>8219</v>
      </c>
      <c r="B92" s="12">
        <v>16</v>
      </c>
      <c r="I92" s="12" t="s">
        <v>8221</v>
      </c>
      <c r="J92" s="12">
        <v>5</v>
      </c>
    </row>
    <row r="93" spans="1:10" x14ac:dyDescent="0.2">
      <c r="A93" t="s">
        <v>8219</v>
      </c>
      <c r="B93" s="12">
        <v>46</v>
      </c>
      <c r="I93" s="12" t="s">
        <v>8221</v>
      </c>
      <c r="J93" s="12">
        <v>8</v>
      </c>
    </row>
    <row r="94" spans="1:10" x14ac:dyDescent="0.2">
      <c r="A94" t="s">
        <v>8219</v>
      </c>
      <c r="B94" s="12">
        <v>43</v>
      </c>
      <c r="I94" s="12" t="s">
        <v>8221</v>
      </c>
      <c r="J94" s="12">
        <v>8</v>
      </c>
    </row>
    <row r="95" spans="1:10" x14ac:dyDescent="0.2">
      <c r="A95" t="s">
        <v>8219</v>
      </c>
      <c r="B95" s="12">
        <v>15</v>
      </c>
      <c r="I95" s="12" t="s">
        <v>8221</v>
      </c>
      <c r="J95" s="12">
        <v>0</v>
      </c>
    </row>
    <row r="96" spans="1:10" x14ac:dyDescent="0.2">
      <c r="A96" t="s">
        <v>8219</v>
      </c>
      <c r="B96" s="12">
        <v>12</v>
      </c>
      <c r="I96" s="12" t="s">
        <v>8221</v>
      </c>
      <c r="J96" s="12">
        <v>2</v>
      </c>
    </row>
    <row r="97" spans="1:10" x14ac:dyDescent="0.2">
      <c r="A97" t="s">
        <v>8219</v>
      </c>
      <c r="B97" s="12">
        <v>21</v>
      </c>
      <c r="I97" s="12" t="s">
        <v>8221</v>
      </c>
      <c r="J97" s="12">
        <v>3</v>
      </c>
    </row>
    <row r="98" spans="1:10" x14ac:dyDescent="0.2">
      <c r="A98" t="s">
        <v>8219</v>
      </c>
      <c r="B98" s="12">
        <v>34</v>
      </c>
      <c r="I98" s="12" t="s">
        <v>8221</v>
      </c>
      <c r="J98" s="12">
        <v>0</v>
      </c>
    </row>
    <row r="99" spans="1:10" x14ac:dyDescent="0.2">
      <c r="A99" t="s">
        <v>8219</v>
      </c>
      <c r="B99" s="12">
        <v>8</v>
      </c>
      <c r="I99" s="12" t="s">
        <v>8221</v>
      </c>
      <c r="J99" s="12">
        <v>0</v>
      </c>
    </row>
    <row r="100" spans="1:10" x14ac:dyDescent="0.2">
      <c r="A100" t="s">
        <v>8219</v>
      </c>
      <c r="B100" s="12">
        <v>60</v>
      </c>
      <c r="I100" s="12" t="s">
        <v>8221</v>
      </c>
      <c r="J100" s="12">
        <v>11</v>
      </c>
    </row>
    <row r="101" spans="1:10" x14ac:dyDescent="0.2">
      <c r="A101" t="s">
        <v>8219</v>
      </c>
      <c r="B101" s="12">
        <v>39</v>
      </c>
      <c r="I101" s="12" t="s">
        <v>8221</v>
      </c>
      <c r="J101" s="12">
        <v>0</v>
      </c>
    </row>
    <row r="102" spans="1:10" x14ac:dyDescent="0.2">
      <c r="A102" t="s">
        <v>8219</v>
      </c>
      <c r="B102" s="12">
        <v>26</v>
      </c>
      <c r="I102" s="12" t="s">
        <v>8221</v>
      </c>
      <c r="J102" s="12">
        <v>1</v>
      </c>
    </row>
    <row r="103" spans="1:10" x14ac:dyDescent="0.2">
      <c r="A103" t="s">
        <v>8219</v>
      </c>
      <c r="B103" s="12">
        <v>35</v>
      </c>
      <c r="I103" s="12" t="s">
        <v>8221</v>
      </c>
      <c r="J103" s="12">
        <v>0</v>
      </c>
    </row>
    <row r="104" spans="1:10" x14ac:dyDescent="0.2">
      <c r="A104" t="s">
        <v>8219</v>
      </c>
      <c r="B104" s="12">
        <v>65</v>
      </c>
      <c r="I104" s="12" t="s">
        <v>8221</v>
      </c>
      <c r="J104" s="12">
        <v>17</v>
      </c>
    </row>
    <row r="105" spans="1:10" x14ac:dyDescent="0.2">
      <c r="A105" t="s">
        <v>8219</v>
      </c>
      <c r="B105" s="12">
        <v>49</v>
      </c>
      <c r="I105" s="12" t="s">
        <v>8221</v>
      </c>
      <c r="J105" s="12">
        <v>2</v>
      </c>
    </row>
    <row r="106" spans="1:10" x14ac:dyDescent="0.2">
      <c r="A106" t="s">
        <v>8219</v>
      </c>
      <c r="B106" s="12">
        <v>10</v>
      </c>
      <c r="I106" s="12" t="s">
        <v>8221</v>
      </c>
      <c r="J106" s="12">
        <v>1</v>
      </c>
    </row>
    <row r="107" spans="1:10" x14ac:dyDescent="0.2">
      <c r="A107" t="s">
        <v>8219</v>
      </c>
      <c r="B107" s="12">
        <v>60</v>
      </c>
      <c r="I107" s="12" t="s">
        <v>8221</v>
      </c>
      <c r="J107" s="12">
        <v>2</v>
      </c>
    </row>
    <row r="108" spans="1:10" x14ac:dyDescent="0.2">
      <c r="A108" t="s">
        <v>8219</v>
      </c>
      <c r="B108" s="12">
        <v>27</v>
      </c>
      <c r="I108" s="12" t="s">
        <v>8221</v>
      </c>
      <c r="J108" s="12">
        <v>16</v>
      </c>
    </row>
    <row r="109" spans="1:10" x14ac:dyDescent="0.2">
      <c r="A109" t="s">
        <v>8219</v>
      </c>
      <c r="B109" s="12">
        <v>69</v>
      </c>
      <c r="I109" s="12" t="s">
        <v>8221</v>
      </c>
      <c r="J109" s="12">
        <v>1</v>
      </c>
    </row>
    <row r="110" spans="1:10" x14ac:dyDescent="0.2">
      <c r="A110" t="s">
        <v>8219</v>
      </c>
      <c r="B110" s="12">
        <v>47</v>
      </c>
      <c r="I110" s="12" t="s">
        <v>8221</v>
      </c>
      <c r="J110" s="12">
        <v>4</v>
      </c>
    </row>
    <row r="111" spans="1:10" x14ac:dyDescent="0.2">
      <c r="A111" t="s">
        <v>8219</v>
      </c>
      <c r="B111" s="12">
        <v>47</v>
      </c>
      <c r="I111" s="12" t="s">
        <v>8221</v>
      </c>
      <c r="J111" s="12">
        <v>5</v>
      </c>
    </row>
    <row r="112" spans="1:10" x14ac:dyDescent="0.2">
      <c r="A112" t="s">
        <v>8219</v>
      </c>
      <c r="B112" s="12">
        <v>26</v>
      </c>
      <c r="I112" s="12" t="s">
        <v>8221</v>
      </c>
      <c r="J112" s="12">
        <v>7</v>
      </c>
    </row>
    <row r="113" spans="1:10" x14ac:dyDescent="0.2">
      <c r="A113" t="s">
        <v>8219</v>
      </c>
      <c r="B113" s="12">
        <v>53</v>
      </c>
      <c r="I113" s="12" t="s">
        <v>8221</v>
      </c>
      <c r="J113" s="12">
        <v>0</v>
      </c>
    </row>
    <row r="114" spans="1:10" x14ac:dyDescent="0.2">
      <c r="A114" t="s">
        <v>8219</v>
      </c>
      <c r="B114" s="12">
        <v>81</v>
      </c>
      <c r="I114" s="12" t="s">
        <v>8221</v>
      </c>
      <c r="J114" s="12">
        <v>12</v>
      </c>
    </row>
    <row r="115" spans="1:10" x14ac:dyDescent="0.2">
      <c r="A115" t="s">
        <v>8219</v>
      </c>
      <c r="B115" s="12">
        <v>78</v>
      </c>
      <c r="I115" s="12" t="s">
        <v>8221</v>
      </c>
      <c r="J115" s="12">
        <v>2</v>
      </c>
    </row>
    <row r="116" spans="1:10" x14ac:dyDescent="0.2">
      <c r="A116" t="s">
        <v>8219</v>
      </c>
      <c r="B116" s="12">
        <v>35</v>
      </c>
      <c r="I116" s="12" t="s">
        <v>8221</v>
      </c>
      <c r="J116" s="12">
        <v>5</v>
      </c>
    </row>
    <row r="117" spans="1:10" x14ac:dyDescent="0.2">
      <c r="A117" t="s">
        <v>8219</v>
      </c>
      <c r="B117" s="12">
        <v>22</v>
      </c>
      <c r="I117" s="12" t="s">
        <v>8221</v>
      </c>
      <c r="J117" s="12">
        <v>2</v>
      </c>
    </row>
    <row r="118" spans="1:10" x14ac:dyDescent="0.2">
      <c r="A118" t="s">
        <v>8219</v>
      </c>
      <c r="B118" s="12">
        <v>57</v>
      </c>
      <c r="I118" s="12" t="s">
        <v>8221</v>
      </c>
      <c r="J118" s="12">
        <v>3</v>
      </c>
    </row>
    <row r="119" spans="1:10" x14ac:dyDescent="0.2">
      <c r="A119" t="s">
        <v>8219</v>
      </c>
      <c r="B119" s="12">
        <v>27</v>
      </c>
      <c r="I119" s="12" t="s">
        <v>8221</v>
      </c>
      <c r="J119" s="12">
        <v>0</v>
      </c>
    </row>
    <row r="120" spans="1:10" x14ac:dyDescent="0.2">
      <c r="A120" t="s">
        <v>8219</v>
      </c>
      <c r="B120" s="12">
        <v>39</v>
      </c>
      <c r="I120" s="12" t="s">
        <v>8221</v>
      </c>
      <c r="J120" s="12">
        <v>49</v>
      </c>
    </row>
    <row r="121" spans="1:10" x14ac:dyDescent="0.2">
      <c r="A121" t="s">
        <v>8219</v>
      </c>
      <c r="B121" s="12">
        <v>37</v>
      </c>
      <c r="I121" s="12" t="s">
        <v>8221</v>
      </c>
      <c r="J121" s="12">
        <v>1</v>
      </c>
    </row>
    <row r="122" spans="1:10" x14ac:dyDescent="0.2">
      <c r="A122" t="s">
        <v>8219</v>
      </c>
      <c r="B122" s="12">
        <v>137</v>
      </c>
      <c r="I122" s="12" t="s">
        <v>8221</v>
      </c>
      <c r="J122" s="12">
        <v>2</v>
      </c>
    </row>
    <row r="123" spans="1:10" x14ac:dyDescent="0.2">
      <c r="A123" t="s">
        <v>8219</v>
      </c>
      <c r="B123" s="12">
        <v>376</v>
      </c>
      <c r="I123" s="12" t="s">
        <v>8221</v>
      </c>
      <c r="J123" s="12">
        <v>0</v>
      </c>
    </row>
    <row r="124" spans="1:10" x14ac:dyDescent="0.2">
      <c r="A124" t="s">
        <v>8219</v>
      </c>
      <c r="B124" s="12">
        <v>202</v>
      </c>
      <c r="I124" s="12" t="s">
        <v>8221</v>
      </c>
      <c r="J124" s="12">
        <v>0</v>
      </c>
    </row>
    <row r="125" spans="1:10" x14ac:dyDescent="0.2">
      <c r="A125" t="s">
        <v>8219</v>
      </c>
      <c r="B125" s="12">
        <v>328</v>
      </c>
      <c r="I125" s="12" t="s">
        <v>8221</v>
      </c>
      <c r="J125" s="12">
        <v>11</v>
      </c>
    </row>
    <row r="126" spans="1:10" x14ac:dyDescent="0.2">
      <c r="A126" t="s">
        <v>8219</v>
      </c>
      <c r="B126" s="12">
        <v>84</v>
      </c>
      <c r="I126" s="12" t="s">
        <v>8221</v>
      </c>
      <c r="J126" s="12">
        <v>1</v>
      </c>
    </row>
    <row r="127" spans="1:10" x14ac:dyDescent="0.2">
      <c r="A127" t="s">
        <v>8219</v>
      </c>
      <c r="B127" s="12">
        <v>96</v>
      </c>
      <c r="I127" s="12" t="s">
        <v>8221</v>
      </c>
      <c r="J127" s="12">
        <v>8</v>
      </c>
    </row>
    <row r="128" spans="1:10" x14ac:dyDescent="0.2">
      <c r="A128" t="s">
        <v>8219</v>
      </c>
      <c r="B128" s="12">
        <v>223</v>
      </c>
      <c r="I128" s="12" t="s">
        <v>8221</v>
      </c>
      <c r="J128" s="12">
        <v>5</v>
      </c>
    </row>
    <row r="129" spans="1:10" x14ac:dyDescent="0.2">
      <c r="A129" t="s">
        <v>8219</v>
      </c>
      <c r="B129" s="12">
        <v>62</v>
      </c>
      <c r="I129" s="12" t="s">
        <v>8221</v>
      </c>
      <c r="J129" s="12">
        <v>39</v>
      </c>
    </row>
    <row r="130" spans="1:10" x14ac:dyDescent="0.2">
      <c r="A130" t="s">
        <v>8219</v>
      </c>
      <c r="B130" s="12">
        <v>146</v>
      </c>
      <c r="I130" s="12" t="s">
        <v>8221</v>
      </c>
      <c r="J130" s="12">
        <v>0</v>
      </c>
    </row>
    <row r="131" spans="1:10" x14ac:dyDescent="0.2">
      <c r="A131" t="s">
        <v>8219</v>
      </c>
      <c r="B131" s="12">
        <v>235</v>
      </c>
      <c r="I131" s="12" t="s">
        <v>8221</v>
      </c>
      <c r="J131" s="12">
        <v>0</v>
      </c>
    </row>
    <row r="132" spans="1:10" x14ac:dyDescent="0.2">
      <c r="A132" t="s">
        <v>8219</v>
      </c>
      <c r="B132" s="12">
        <v>437</v>
      </c>
      <c r="I132" s="12" t="s">
        <v>8221</v>
      </c>
      <c r="J132" s="12">
        <v>2</v>
      </c>
    </row>
    <row r="133" spans="1:10" x14ac:dyDescent="0.2">
      <c r="A133" t="s">
        <v>8219</v>
      </c>
      <c r="B133" s="12">
        <v>77</v>
      </c>
      <c r="I133" s="12" t="s">
        <v>8221</v>
      </c>
      <c r="J133" s="12">
        <v>170</v>
      </c>
    </row>
    <row r="134" spans="1:10" x14ac:dyDescent="0.2">
      <c r="A134" t="s">
        <v>8219</v>
      </c>
      <c r="B134" s="12">
        <v>108</v>
      </c>
      <c r="I134" s="12" t="s">
        <v>8221</v>
      </c>
      <c r="J134" s="12">
        <v>5</v>
      </c>
    </row>
    <row r="135" spans="1:10" x14ac:dyDescent="0.2">
      <c r="A135" t="s">
        <v>8219</v>
      </c>
      <c r="B135" s="12">
        <v>7</v>
      </c>
      <c r="I135" s="12" t="s">
        <v>8221</v>
      </c>
      <c r="J135" s="12">
        <v>14</v>
      </c>
    </row>
    <row r="136" spans="1:10" x14ac:dyDescent="0.2">
      <c r="A136" t="s">
        <v>8219</v>
      </c>
      <c r="B136" s="12">
        <v>314</v>
      </c>
      <c r="I136" s="12" t="s">
        <v>8221</v>
      </c>
      <c r="J136" s="12">
        <v>1</v>
      </c>
    </row>
    <row r="137" spans="1:10" x14ac:dyDescent="0.2">
      <c r="A137" t="s">
        <v>8219</v>
      </c>
      <c r="B137" s="12">
        <v>188</v>
      </c>
      <c r="I137" s="12" t="s">
        <v>8221</v>
      </c>
      <c r="J137" s="12">
        <v>0</v>
      </c>
    </row>
    <row r="138" spans="1:10" x14ac:dyDescent="0.2">
      <c r="A138" t="s">
        <v>8219</v>
      </c>
      <c r="B138" s="12">
        <v>275</v>
      </c>
      <c r="I138" s="12" t="s">
        <v>8221</v>
      </c>
      <c r="J138" s="12">
        <v>124</v>
      </c>
    </row>
    <row r="139" spans="1:10" x14ac:dyDescent="0.2">
      <c r="A139" t="s">
        <v>8219</v>
      </c>
      <c r="B139" s="12">
        <v>560</v>
      </c>
      <c r="I139" s="12" t="s">
        <v>8221</v>
      </c>
      <c r="J139" s="12">
        <v>0</v>
      </c>
    </row>
    <row r="140" spans="1:10" x14ac:dyDescent="0.2">
      <c r="A140" t="s">
        <v>8219</v>
      </c>
      <c r="B140" s="12">
        <v>688</v>
      </c>
      <c r="I140" s="12" t="s">
        <v>8221</v>
      </c>
      <c r="J140" s="12">
        <v>0</v>
      </c>
    </row>
    <row r="141" spans="1:10" x14ac:dyDescent="0.2">
      <c r="A141" t="s">
        <v>8219</v>
      </c>
      <c r="B141" s="12">
        <v>942</v>
      </c>
      <c r="I141" s="12" t="s">
        <v>8221</v>
      </c>
      <c r="J141" s="12">
        <v>55</v>
      </c>
    </row>
    <row r="142" spans="1:10" x14ac:dyDescent="0.2">
      <c r="A142" t="s">
        <v>8219</v>
      </c>
      <c r="B142" s="12">
        <v>88</v>
      </c>
      <c r="I142" s="12" t="s">
        <v>8221</v>
      </c>
      <c r="J142" s="12">
        <v>140</v>
      </c>
    </row>
    <row r="143" spans="1:10" x14ac:dyDescent="0.2">
      <c r="A143" t="s">
        <v>8219</v>
      </c>
      <c r="B143" s="12">
        <v>220</v>
      </c>
      <c r="I143" s="12" t="s">
        <v>8221</v>
      </c>
      <c r="J143" s="12">
        <v>21</v>
      </c>
    </row>
    <row r="144" spans="1:10" x14ac:dyDescent="0.2">
      <c r="A144" t="s">
        <v>8219</v>
      </c>
      <c r="B144" s="12">
        <v>145</v>
      </c>
      <c r="I144" s="12" t="s">
        <v>8221</v>
      </c>
      <c r="J144" s="12">
        <v>1</v>
      </c>
    </row>
    <row r="145" spans="1:10" x14ac:dyDescent="0.2">
      <c r="A145" t="s">
        <v>8219</v>
      </c>
      <c r="B145" s="12">
        <v>963</v>
      </c>
      <c r="I145" s="12" t="s">
        <v>8221</v>
      </c>
      <c r="J145" s="12">
        <v>147</v>
      </c>
    </row>
    <row r="146" spans="1:10" x14ac:dyDescent="0.2">
      <c r="A146" t="s">
        <v>8219</v>
      </c>
      <c r="B146" s="12">
        <v>91</v>
      </c>
      <c r="I146" s="12" t="s">
        <v>8221</v>
      </c>
      <c r="J146" s="12">
        <v>11</v>
      </c>
    </row>
    <row r="147" spans="1:10" x14ac:dyDescent="0.2">
      <c r="A147" t="s">
        <v>8219</v>
      </c>
      <c r="B147" s="12">
        <v>58</v>
      </c>
      <c r="I147" s="12" t="s">
        <v>8221</v>
      </c>
      <c r="J147" s="12">
        <v>125</v>
      </c>
    </row>
    <row r="148" spans="1:10" x14ac:dyDescent="0.2">
      <c r="A148" t="s">
        <v>8219</v>
      </c>
      <c r="B148" s="12">
        <v>36</v>
      </c>
      <c r="I148" s="12" t="s">
        <v>8221</v>
      </c>
      <c r="J148" s="12">
        <v>1</v>
      </c>
    </row>
    <row r="149" spans="1:10" x14ac:dyDescent="0.2">
      <c r="A149" t="s">
        <v>8219</v>
      </c>
      <c r="B149" s="12">
        <v>165</v>
      </c>
      <c r="I149" s="12" t="s">
        <v>8221</v>
      </c>
      <c r="J149" s="12">
        <v>0</v>
      </c>
    </row>
    <row r="150" spans="1:10" x14ac:dyDescent="0.2">
      <c r="A150" t="s">
        <v>8219</v>
      </c>
      <c r="B150" s="12">
        <v>111</v>
      </c>
      <c r="I150" s="12" t="s">
        <v>8221</v>
      </c>
      <c r="J150" s="12">
        <v>0</v>
      </c>
    </row>
    <row r="151" spans="1:10" x14ac:dyDescent="0.2">
      <c r="A151" t="s">
        <v>8219</v>
      </c>
      <c r="B151" s="12">
        <v>1596</v>
      </c>
      <c r="I151" s="12" t="s">
        <v>8221</v>
      </c>
      <c r="J151" s="12">
        <v>3</v>
      </c>
    </row>
    <row r="152" spans="1:10" x14ac:dyDescent="0.2">
      <c r="A152" t="s">
        <v>8219</v>
      </c>
      <c r="B152" s="12">
        <v>61</v>
      </c>
      <c r="I152" s="12" t="s">
        <v>8221</v>
      </c>
      <c r="J152" s="12">
        <v>0</v>
      </c>
    </row>
    <row r="153" spans="1:10" x14ac:dyDescent="0.2">
      <c r="A153" t="s">
        <v>8219</v>
      </c>
      <c r="B153" s="12">
        <v>287</v>
      </c>
      <c r="I153" s="12" t="s">
        <v>8221</v>
      </c>
      <c r="J153" s="12">
        <v>0</v>
      </c>
    </row>
    <row r="154" spans="1:10" x14ac:dyDescent="0.2">
      <c r="A154" t="s">
        <v>8219</v>
      </c>
      <c r="B154" s="12">
        <v>65</v>
      </c>
      <c r="I154" s="12" t="s">
        <v>8221</v>
      </c>
      <c r="J154" s="12">
        <v>0</v>
      </c>
    </row>
    <row r="155" spans="1:10" x14ac:dyDescent="0.2">
      <c r="A155" t="s">
        <v>8219</v>
      </c>
      <c r="B155" s="12">
        <v>118</v>
      </c>
      <c r="I155" s="12" t="s">
        <v>8221</v>
      </c>
      <c r="J155" s="12">
        <v>0</v>
      </c>
    </row>
    <row r="156" spans="1:10" x14ac:dyDescent="0.2">
      <c r="A156" t="s">
        <v>8219</v>
      </c>
      <c r="B156" s="12">
        <v>113</v>
      </c>
      <c r="I156" s="12" t="s">
        <v>8221</v>
      </c>
      <c r="J156" s="12">
        <v>3</v>
      </c>
    </row>
    <row r="157" spans="1:10" x14ac:dyDescent="0.2">
      <c r="A157" t="s">
        <v>8219</v>
      </c>
      <c r="B157" s="12">
        <v>332</v>
      </c>
      <c r="I157" s="12" t="s">
        <v>8221</v>
      </c>
      <c r="J157" s="12">
        <v>0</v>
      </c>
    </row>
    <row r="158" spans="1:10" x14ac:dyDescent="0.2">
      <c r="A158" t="s">
        <v>8219</v>
      </c>
      <c r="B158" s="12">
        <v>62</v>
      </c>
      <c r="I158" s="12" t="s">
        <v>8221</v>
      </c>
      <c r="J158" s="12">
        <v>1</v>
      </c>
    </row>
    <row r="159" spans="1:10" x14ac:dyDescent="0.2">
      <c r="A159" t="s">
        <v>8219</v>
      </c>
      <c r="B159" s="12">
        <v>951</v>
      </c>
      <c r="I159" s="12" t="s">
        <v>8221</v>
      </c>
      <c r="J159" s="12">
        <v>3</v>
      </c>
    </row>
    <row r="160" spans="1:10" x14ac:dyDescent="0.2">
      <c r="A160" t="s">
        <v>8219</v>
      </c>
      <c r="B160" s="12">
        <v>415</v>
      </c>
      <c r="I160" s="12" t="s">
        <v>8221</v>
      </c>
      <c r="J160" s="12">
        <v>22</v>
      </c>
    </row>
    <row r="161" spans="1:10" x14ac:dyDescent="0.2">
      <c r="A161" t="s">
        <v>8219</v>
      </c>
      <c r="B161" s="12">
        <v>305</v>
      </c>
      <c r="I161" s="12" t="s">
        <v>8221</v>
      </c>
      <c r="J161" s="12">
        <v>26</v>
      </c>
    </row>
    <row r="162" spans="1:10" x14ac:dyDescent="0.2">
      <c r="A162" t="s">
        <v>8219</v>
      </c>
      <c r="B162" s="12">
        <v>2139</v>
      </c>
      <c r="I162" s="12" t="s">
        <v>8221</v>
      </c>
      <c r="J162" s="12">
        <v>4</v>
      </c>
    </row>
    <row r="163" spans="1:10" x14ac:dyDescent="0.2">
      <c r="A163" t="s">
        <v>8219</v>
      </c>
      <c r="B163" s="12">
        <v>79</v>
      </c>
      <c r="I163" s="12" t="s">
        <v>8221</v>
      </c>
      <c r="J163" s="12">
        <v>0</v>
      </c>
    </row>
    <row r="164" spans="1:10" x14ac:dyDescent="0.2">
      <c r="A164" t="s">
        <v>8219</v>
      </c>
      <c r="B164" s="12">
        <v>179</v>
      </c>
      <c r="I164" s="12" t="s">
        <v>8221</v>
      </c>
      <c r="J164" s="12">
        <v>4</v>
      </c>
    </row>
    <row r="165" spans="1:10" x14ac:dyDescent="0.2">
      <c r="A165" t="s">
        <v>8219</v>
      </c>
      <c r="B165" s="12">
        <v>202</v>
      </c>
      <c r="I165" s="12" t="s">
        <v>8221</v>
      </c>
      <c r="J165" s="12">
        <v>9</v>
      </c>
    </row>
    <row r="166" spans="1:10" x14ac:dyDescent="0.2">
      <c r="A166" t="s">
        <v>8219</v>
      </c>
      <c r="B166" s="12">
        <v>760</v>
      </c>
      <c r="I166" s="12" t="s">
        <v>8221</v>
      </c>
      <c r="J166" s="12">
        <v>5</v>
      </c>
    </row>
    <row r="167" spans="1:10" x14ac:dyDescent="0.2">
      <c r="A167" t="s">
        <v>8219</v>
      </c>
      <c r="B167" s="12">
        <v>563</v>
      </c>
      <c r="I167" s="12" t="s">
        <v>8221</v>
      </c>
      <c r="J167" s="12">
        <v>14</v>
      </c>
    </row>
    <row r="168" spans="1:10" x14ac:dyDescent="0.2">
      <c r="A168" t="s">
        <v>8219</v>
      </c>
      <c r="B168" s="12">
        <v>135</v>
      </c>
      <c r="I168" s="12" t="s">
        <v>8221</v>
      </c>
      <c r="J168" s="12">
        <v>1</v>
      </c>
    </row>
    <row r="169" spans="1:10" x14ac:dyDescent="0.2">
      <c r="A169" t="s">
        <v>8219</v>
      </c>
      <c r="B169" s="12">
        <v>290</v>
      </c>
      <c r="I169" s="12" t="s">
        <v>8221</v>
      </c>
      <c r="J169" s="12">
        <v>10</v>
      </c>
    </row>
    <row r="170" spans="1:10" x14ac:dyDescent="0.2">
      <c r="A170" t="s">
        <v>8219</v>
      </c>
      <c r="B170" s="12">
        <v>447</v>
      </c>
      <c r="I170" s="12" t="s">
        <v>8221</v>
      </c>
      <c r="J170" s="12">
        <v>3</v>
      </c>
    </row>
    <row r="171" spans="1:10" x14ac:dyDescent="0.2">
      <c r="A171" t="s">
        <v>8219</v>
      </c>
      <c r="B171" s="12">
        <v>232</v>
      </c>
      <c r="I171" s="12" t="s">
        <v>8221</v>
      </c>
      <c r="J171" s="12">
        <v>1</v>
      </c>
    </row>
    <row r="172" spans="1:10" x14ac:dyDescent="0.2">
      <c r="A172" t="s">
        <v>8219</v>
      </c>
      <c r="B172" s="12">
        <v>168</v>
      </c>
      <c r="I172" s="12" t="s">
        <v>8221</v>
      </c>
      <c r="J172" s="12">
        <v>0</v>
      </c>
    </row>
    <row r="173" spans="1:10" x14ac:dyDescent="0.2">
      <c r="A173" t="s">
        <v>8219</v>
      </c>
      <c r="B173" s="12">
        <v>128</v>
      </c>
      <c r="I173" s="12" t="s">
        <v>8221</v>
      </c>
      <c r="J173" s="12">
        <v>5</v>
      </c>
    </row>
    <row r="174" spans="1:10" x14ac:dyDescent="0.2">
      <c r="A174" t="s">
        <v>8219</v>
      </c>
      <c r="B174" s="12">
        <v>493</v>
      </c>
      <c r="I174" s="12" t="s">
        <v>8221</v>
      </c>
      <c r="J174" s="12">
        <v>2</v>
      </c>
    </row>
    <row r="175" spans="1:10" x14ac:dyDescent="0.2">
      <c r="A175" t="s">
        <v>8219</v>
      </c>
      <c r="B175" s="12">
        <v>131</v>
      </c>
      <c r="I175" s="12" t="s">
        <v>8221</v>
      </c>
      <c r="J175" s="12">
        <v>68</v>
      </c>
    </row>
    <row r="176" spans="1:10" x14ac:dyDescent="0.2">
      <c r="A176" t="s">
        <v>8219</v>
      </c>
      <c r="B176" s="12">
        <v>50</v>
      </c>
      <c r="I176" s="12" t="s">
        <v>8221</v>
      </c>
      <c r="J176" s="12">
        <v>3</v>
      </c>
    </row>
    <row r="177" spans="1:10" x14ac:dyDescent="0.2">
      <c r="A177" t="s">
        <v>8219</v>
      </c>
      <c r="B177" s="12">
        <v>665</v>
      </c>
      <c r="I177" s="12" t="s">
        <v>8221</v>
      </c>
      <c r="J177" s="12">
        <v>34</v>
      </c>
    </row>
    <row r="178" spans="1:10" x14ac:dyDescent="0.2">
      <c r="A178" t="s">
        <v>8219</v>
      </c>
      <c r="B178" s="12">
        <v>129</v>
      </c>
      <c r="I178" s="12" t="s">
        <v>8221</v>
      </c>
      <c r="J178" s="12">
        <v>0</v>
      </c>
    </row>
    <row r="179" spans="1:10" x14ac:dyDescent="0.2">
      <c r="A179" t="s">
        <v>8219</v>
      </c>
      <c r="B179" s="12">
        <v>142</v>
      </c>
      <c r="I179" s="12" t="s">
        <v>8221</v>
      </c>
      <c r="J179" s="12">
        <v>3</v>
      </c>
    </row>
    <row r="180" spans="1:10" x14ac:dyDescent="0.2">
      <c r="A180" t="s">
        <v>8219</v>
      </c>
      <c r="B180" s="12">
        <v>2436</v>
      </c>
      <c r="I180" s="12" t="s">
        <v>8221</v>
      </c>
      <c r="J180" s="12">
        <v>0</v>
      </c>
    </row>
    <row r="181" spans="1:10" x14ac:dyDescent="0.2">
      <c r="A181" t="s">
        <v>8219</v>
      </c>
      <c r="B181" s="12">
        <v>244</v>
      </c>
      <c r="I181" s="12" t="s">
        <v>8221</v>
      </c>
      <c r="J181" s="12">
        <v>70</v>
      </c>
    </row>
    <row r="182" spans="1:10" x14ac:dyDescent="0.2">
      <c r="A182" t="s">
        <v>8219</v>
      </c>
      <c r="B182" s="12">
        <v>298</v>
      </c>
      <c r="I182" s="12" t="s">
        <v>8221</v>
      </c>
      <c r="J182" s="12">
        <v>1</v>
      </c>
    </row>
    <row r="183" spans="1:10" x14ac:dyDescent="0.2">
      <c r="A183" t="s">
        <v>8219</v>
      </c>
      <c r="B183" s="12">
        <v>251</v>
      </c>
      <c r="I183" s="12" t="s">
        <v>8221</v>
      </c>
      <c r="J183" s="12">
        <v>1</v>
      </c>
    </row>
    <row r="184" spans="1:10" x14ac:dyDescent="0.2">
      <c r="A184" t="s">
        <v>8219</v>
      </c>
      <c r="B184" s="12">
        <v>108</v>
      </c>
      <c r="I184" s="12" t="s">
        <v>8221</v>
      </c>
      <c r="J184" s="12">
        <v>1</v>
      </c>
    </row>
    <row r="185" spans="1:10" x14ac:dyDescent="0.2">
      <c r="A185" t="s">
        <v>8219</v>
      </c>
      <c r="B185" s="12">
        <v>82</v>
      </c>
      <c r="I185" s="12" t="s">
        <v>8221</v>
      </c>
      <c r="J185" s="12">
        <v>2</v>
      </c>
    </row>
    <row r="186" spans="1:10" x14ac:dyDescent="0.2">
      <c r="A186" t="s">
        <v>8219</v>
      </c>
      <c r="B186" s="12">
        <v>74</v>
      </c>
      <c r="I186" s="12" t="s">
        <v>8221</v>
      </c>
      <c r="J186" s="12">
        <v>2</v>
      </c>
    </row>
    <row r="187" spans="1:10" x14ac:dyDescent="0.2">
      <c r="A187" t="s">
        <v>8219</v>
      </c>
      <c r="B187" s="12">
        <v>189</v>
      </c>
      <c r="I187" s="12" t="s">
        <v>8221</v>
      </c>
      <c r="J187" s="12">
        <v>34</v>
      </c>
    </row>
    <row r="188" spans="1:10" x14ac:dyDescent="0.2">
      <c r="A188" t="s">
        <v>8219</v>
      </c>
      <c r="B188" s="12">
        <v>80</v>
      </c>
      <c r="I188" s="12" t="s">
        <v>8221</v>
      </c>
      <c r="J188" s="12">
        <v>2</v>
      </c>
    </row>
    <row r="189" spans="1:10" x14ac:dyDescent="0.2">
      <c r="A189" t="s">
        <v>8219</v>
      </c>
      <c r="B189" s="12">
        <v>576</v>
      </c>
      <c r="I189" s="12" t="s">
        <v>8221</v>
      </c>
      <c r="J189" s="12">
        <v>0</v>
      </c>
    </row>
    <row r="190" spans="1:10" x14ac:dyDescent="0.2">
      <c r="A190" t="s">
        <v>8219</v>
      </c>
      <c r="B190" s="12">
        <v>202</v>
      </c>
      <c r="I190" s="12" t="s">
        <v>8221</v>
      </c>
      <c r="J190" s="12">
        <v>1</v>
      </c>
    </row>
    <row r="191" spans="1:10" x14ac:dyDescent="0.2">
      <c r="A191" t="s">
        <v>8219</v>
      </c>
      <c r="B191" s="12">
        <v>238</v>
      </c>
      <c r="I191" s="12" t="s">
        <v>8221</v>
      </c>
      <c r="J191" s="12">
        <v>8</v>
      </c>
    </row>
    <row r="192" spans="1:10" x14ac:dyDescent="0.2">
      <c r="A192" t="s">
        <v>8219</v>
      </c>
      <c r="B192" s="12">
        <v>36</v>
      </c>
      <c r="I192" s="12" t="s">
        <v>8221</v>
      </c>
      <c r="J192" s="12">
        <v>4</v>
      </c>
    </row>
    <row r="193" spans="1:10" x14ac:dyDescent="0.2">
      <c r="A193" t="s">
        <v>8219</v>
      </c>
      <c r="B193" s="12">
        <v>150</v>
      </c>
      <c r="I193" s="12" t="s">
        <v>8221</v>
      </c>
      <c r="J193" s="12">
        <v>28</v>
      </c>
    </row>
    <row r="194" spans="1:10" x14ac:dyDescent="0.2">
      <c r="A194" t="s">
        <v>8219</v>
      </c>
      <c r="B194" s="12">
        <v>146</v>
      </c>
      <c r="I194" s="12" t="s">
        <v>8221</v>
      </c>
      <c r="J194" s="12">
        <v>0</v>
      </c>
    </row>
    <row r="195" spans="1:10" x14ac:dyDescent="0.2">
      <c r="A195" t="s">
        <v>8219</v>
      </c>
      <c r="B195" s="12">
        <v>222</v>
      </c>
      <c r="I195" s="12" t="s">
        <v>8221</v>
      </c>
      <c r="J195" s="12">
        <v>6</v>
      </c>
    </row>
    <row r="196" spans="1:10" x14ac:dyDescent="0.2">
      <c r="A196" t="s">
        <v>8219</v>
      </c>
      <c r="B196" s="12">
        <v>120</v>
      </c>
      <c r="I196" s="12" t="s">
        <v>8221</v>
      </c>
      <c r="J196" s="12">
        <v>22</v>
      </c>
    </row>
    <row r="197" spans="1:10" x14ac:dyDescent="0.2">
      <c r="A197" t="s">
        <v>8219</v>
      </c>
      <c r="B197" s="12">
        <v>126</v>
      </c>
      <c r="I197" s="12" t="s">
        <v>8221</v>
      </c>
      <c r="J197" s="12">
        <v>0</v>
      </c>
    </row>
    <row r="198" spans="1:10" x14ac:dyDescent="0.2">
      <c r="A198" t="s">
        <v>8219</v>
      </c>
      <c r="B198" s="12">
        <v>158</v>
      </c>
      <c r="I198" s="12" t="s">
        <v>8221</v>
      </c>
      <c r="J198" s="12">
        <v>1</v>
      </c>
    </row>
    <row r="199" spans="1:10" x14ac:dyDescent="0.2">
      <c r="A199" t="s">
        <v>8219</v>
      </c>
      <c r="B199" s="12">
        <v>316</v>
      </c>
      <c r="I199" s="12" t="s">
        <v>8221</v>
      </c>
      <c r="J199" s="12">
        <v>20</v>
      </c>
    </row>
    <row r="200" spans="1:10" x14ac:dyDescent="0.2">
      <c r="A200" t="s">
        <v>8219</v>
      </c>
      <c r="B200" s="12">
        <v>284</v>
      </c>
      <c r="I200" s="12" t="s">
        <v>8221</v>
      </c>
      <c r="J200" s="12">
        <v>0</v>
      </c>
    </row>
    <row r="201" spans="1:10" x14ac:dyDescent="0.2">
      <c r="A201" t="s">
        <v>8219</v>
      </c>
      <c r="B201" s="12">
        <v>51</v>
      </c>
      <c r="I201" s="12" t="s">
        <v>8221</v>
      </c>
      <c r="J201" s="12">
        <v>1</v>
      </c>
    </row>
    <row r="202" spans="1:10" x14ac:dyDescent="0.2">
      <c r="A202" t="s">
        <v>8219</v>
      </c>
      <c r="B202" s="12">
        <v>158</v>
      </c>
      <c r="I202" s="12" t="s">
        <v>8221</v>
      </c>
      <c r="J202" s="12">
        <v>3</v>
      </c>
    </row>
    <row r="203" spans="1:10" x14ac:dyDescent="0.2">
      <c r="A203" t="s">
        <v>8219</v>
      </c>
      <c r="B203" s="12">
        <v>337</v>
      </c>
      <c r="I203" s="12" t="s">
        <v>8221</v>
      </c>
      <c r="J203" s="12">
        <v>2</v>
      </c>
    </row>
    <row r="204" spans="1:10" x14ac:dyDescent="0.2">
      <c r="A204" t="s">
        <v>8219</v>
      </c>
      <c r="B204" s="12">
        <v>186</v>
      </c>
      <c r="I204" s="12" t="s">
        <v>8221</v>
      </c>
      <c r="J204" s="12">
        <v>0</v>
      </c>
    </row>
    <row r="205" spans="1:10" x14ac:dyDescent="0.2">
      <c r="A205" t="s">
        <v>8219</v>
      </c>
      <c r="B205" s="12">
        <v>58</v>
      </c>
      <c r="I205" s="12" t="s">
        <v>8221</v>
      </c>
      <c r="J205" s="12">
        <v>2</v>
      </c>
    </row>
    <row r="206" spans="1:10" x14ac:dyDescent="0.2">
      <c r="A206" t="s">
        <v>8219</v>
      </c>
      <c r="B206" s="12">
        <v>82</v>
      </c>
      <c r="I206" s="12" t="s">
        <v>8221</v>
      </c>
      <c r="J206" s="12">
        <v>1</v>
      </c>
    </row>
    <row r="207" spans="1:10" x14ac:dyDescent="0.2">
      <c r="A207" t="s">
        <v>8219</v>
      </c>
      <c r="B207" s="12">
        <v>736</v>
      </c>
      <c r="I207" s="12" t="s">
        <v>8221</v>
      </c>
      <c r="J207" s="12">
        <v>0</v>
      </c>
    </row>
    <row r="208" spans="1:10" x14ac:dyDescent="0.2">
      <c r="A208" t="s">
        <v>8219</v>
      </c>
      <c r="B208" s="12">
        <v>1151</v>
      </c>
      <c r="I208" s="12" t="s">
        <v>8221</v>
      </c>
      <c r="J208" s="12">
        <v>1</v>
      </c>
    </row>
    <row r="209" spans="1:10" x14ac:dyDescent="0.2">
      <c r="A209" t="s">
        <v>8219</v>
      </c>
      <c r="B209" s="12">
        <v>34</v>
      </c>
      <c r="I209" s="12" t="s">
        <v>8221</v>
      </c>
      <c r="J209" s="12">
        <v>0</v>
      </c>
    </row>
    <row r="210" spans="1:10" x14ac:dyDescent="0.2">
      <c r="A210" t="s">
        <v>8219</v>
      </c>
      <c r="B210" s="12">
        <v>498</v>
      </c>
      <c r="I210" s="12" t="s">
        <v>8221</v>
      </c>
      <c r="J210" s="12">
        <v>5</v>
      </c>
    </row>
    <row r="211" spans="1:10" x14ac:dyDescent="0.2">
      <c r="A211" t="s">
        <v>8219</v>
      </c>
      <c r="B211" s="12">
        <v>167</v>
      </c>
      <c r="I211" s="12" t="s">
        <v>8221</v>
      </c>
      <c r="J211" s="12">
        <v>1</v>
      </c>
    </row>
    <row r="212" spans="1:10" x14ac:dyDescent="0.2">
      <c r="A212" t="s">
        <v>8219</v>
      </c>
      <c r="B212" s="12">
        <v>340</v>
      </c>
      <c r="I212" s="12" t="s">
        <v>8221</v>
      </c>
      <c r="J212" s="12">
        <v>1</v>
      </c>
    </row>
    <row r="213" spans="1:10" x14ac:dyDescent="0.2">
      <c r="A213" t="s">
        <v>8219</v>
      </c>
      <c r="B213" s="12">
        <v>438</v>
      </c>
      <c r="I213" s="12" t="s">
        <v>8221</v>
      </c>
      <c r="J213" s="12">
        <v>2</v>
      </c>
    </row>
    <row r="214" spans="1:10" x14ac:dyDescent="0.2">
      <c r="A214" t="s">
        <v>8219</v>
      </c>
      <c r="B214" s="12">
        <v>555</v>
      </c>
      <c r="I214" s="12" t="s">
        <v>8221</v>
      </c>
      <c r="J214" s="12">
        <v>0</v>
      </c>
    </row>
    <row r="215" spans="1:10" x14ac:dyDescent="0.2">
      <c r="A215" t="s">
        <v>8219</v>
      </c>
      <c r="B215" s="12">
        <v>266</v>
      </c>
      <c r="I215" s="12" t="s">
        <v>8221</v>
      </c>
      <c r="J215" s="12">
        <v>9</v>
      </c>
    </row>
    <row r="216" spans="1:10" x14ac:dyDescent="0.2">
      <c r="A216" t="s">
        <v>8219</v>
      </c>
      <c r="B216" s="12">
        <v>69</v>
      </c>
      <c r="I216" s="12" t="s">
        <v>8221</v>
      </c>
      <c r="J216" s="12">
        <v>4</v>
      </c>
    </row>
    <row r="217" spans="1:10" x14ac:dyDescent="0.2">
      <c r="A217" t="s">
        <v>8219</v>
      </c>
      <c r="B217" s="12">
        <v>80</v>
      </c>
      <c r="I217" s="12" t="s">
        <v>8221</v>
      </c>
      <c r="J217" s="12">
        <v>4</v>
      </c>
    </row>
    <row r="218" spans="1:10" x14ac:dyDescent="0.2">
      <c r="A218" t="s">
        <v>8219</v>
      </c>
      <c r="B218" s="12">
        <v>493</v>
      </c>
      <c r="I218" s="12" t="s">
        <v>8221</v>
      </c>
      <c r="J218" s="12">
        <v>1</v>
      </c>
    </row>
    <row r="219" spans="1:10" x14ac:dyDescent="0.2">
      <c r="A219" t="s">
        <v>8219</v>
      </c>
      <c r="B219" s="12">
        <v>31</v>
      </c>
      <c r="I219" s="12" t="s">
        <v>8221</v>
      </c>
      <c r="J219" s="12">
        <v>1</v>
      </c>
    </row>
    <row r="220" spans="1:10" x14ac:dyDescent="0.2">
      <c r="A220" t="s">
        <v>8219</v>
      </c>
      <c r="B220" s="12">
        <v>236</v>
      </c>
      <c r="I220" s="12" t="s">
        <v>8221</v>
      </c>
      <c r="J220" s="12">
        <v>7</v>
      </c>
    </row>
    <row r="221" spans="1:10" x14ac:dyDescent="0.2">
      <c r="A221" t="s">
        <v>8219</v>
      </c>
      <c r="B221" s="12">
        <v>89</v>
      </c>
      <c r="I221" s="12" t="s">
        <v>8221</v>
      </c>
      <c r="J221" s="12">
        <v>5</v>
      </c>
    </row>
    <row r="222" spans="1:10" x14ac:dyDescent="0.2">
      <c r="A222" t="s">
        <v>8219</v>
      </c>
      <c r="B222" s="12">
        <v>299</v>
      </c>
      <c r="I222" s="12" t="s">
        <v>8221</v>
      </c>
      <c r="J222" s="12">
        <v>1</v>
      </c>
    </row>
    <row r="223" spans="1:10" x14ac:dyDescent="0.2">
      <c r="A223" t="s">
        <v>8219</v>
      </c>
      <c r="B223" s="12">
        <v>55</v>
      </c>
      <c r="I223" s="12" t="s">
        <v>8221</v>
      </c>
      <c r="J223" s="12">
        <v>0</v>
      </c>
    </row>
    <row r="224" spans="1:10" x14ac:dyDescent="0.2">
      <c r="A224" t="s">
        <v>8219</v>
      </c>
      <c r="B224" s="12">
        <v>325</v>
      </c>
      <c r="I224" s="12" t="s">
        <v>8221</v>
      </c>
      <c r="J224" s="12">
        <v>0</v>
      </c>
    </row>
    <row r="225" spans="1:10" x14ac:dyDescent="0.2">
      <c r="A225" t="s">
        <v>8219</v>
      </c>
      <c r="B225" s="12">
        <v>524</v>
      </c>
      <c r="I225" s="12" t="s">
        <v>8221</v>
      </c>
      <c r="J225" s="12">
        <v>1</v>
      </c>
    </row>
    <row r="226" spans="1:10" x14ac:dyDescent="0.2">
      <c r="A226" t="s">
        <v>8219</v>
      </c>
      <c r="B226" s="12">
        <v>285</v>
      </c>
      <c r="I226" s="12" t="s">
        <v>8221</v>
      </c>
      <c r="J226" s="12">
        <v>2</v>
      </c>
    </row>
    <row r="227" spans="1:10" x14ac:dyDescent="0.2">
      <c r="A227" t="s">
        <v>8219</v>
      </c>
      <c r="B227" s="12">
        <v>179</v>
      </c>
      <c r="I227" s="12" t="s">
        <v>8221</v>
      </c>
      <c r="J227" s="12">
        <v>0</v>
      </c>
    </row>
    <row r="228" spans="1:10" x14ac:dyDescent="0.2">
      <c r="A228" t="s">
        <v>8219</v>
      </c>
      <c r="B228" s="12">
        <v>188</v>
      </c>
      <c r="I228" s="12" t="s">
        <v>8221</v>
      </c>
      <c r="J228" s="12">
        <v>4</v>
      </c>
    </row>
    <row r="229" spans="1:10" x14ac:dyDescent="0.2">
      <c r="A229" t="s">
        <v>8219</v>
      </c>
      <c r="B229" s="12">
        <v>379</v>
      </c>
      <c r="I229" s="12" t="s">
        <v>8221</v>
      </c>
      <c r="J229" s="12">
        <v>7</v>
      </c>
    </row>
    <row r="230" spans="1:10" x14ac:dyDescent="0.2">
      <c r="A230" t="s">
        <v>8219</v>
      </c>
      <c r="B230" s="12">
        <v>119</v>
      </c>
      <c r="I230" s="12" t="s">
        <v>8221</v>
      </c>
      <c r="J230" s="12">
        <v>2</v>
      </c>
    </row>
    <row r="231" spans="1:10" x14ac:dyDescent="0.2">
      <c r="A231" t="s">
        <v>8219</v>
      </c>
      <c r="B231" s="12">
        <v>167</v>
      </c>
      <c r="I231" s="12" t="s">
        <v>8221</v>
      </c>
      <c r="J231" s="12">
        <v>1</v>
      </c>
    </row>
    <row r="232" spans="1:10" x14ac:dyDescent="0.2">
      <c r="A232" t="s">
        <v>8219</v>
      </c>
      <c r="B232" s="12">
        <v>221</v>
      </c>
      <c r="I232" s="12" t="s">
        <v>8221</v>
      </c>
      <c r="J232" s="12">
        <v>9</v>
      </c>
    </row>
    <row r="233" spans="1:10" x14ac:dyDescent="0.2">
      <c r="A233" t="s">
        <v>8219</v>
      </c>
      <c r="B233" s="12">
        <v>964</v>
      </c>
      <c r="I233" s="12" t="s">
        <v>8221</v>
      </c>
      <c r="J233" s="12">
        <v>2</v>
      </c>
    </row>
    <row r="234" spans="1:10" x14ac:dyDescent="0.2">
      <c r="A234" t="s">
        <v>8219</v>
      </c>
      <c r="B234" s="12">
        <v>286</v>
      </c>
      <c r="I234" s="12" t="s">
        <v>8221</v>
      </c>
      <c r="J234" s="12">
        <v>1</v>
      </c>
    </row>
    <row r="235" spans="1:10" x14ac:dyDescent="0.2">
      <c r="A235" t="s">
        <v>8219</v>
      </c>
      <c r="B235" s="12">
        <v>613</v>
      </c>
      <c r="I235" s="12" t="s">
        <v>8221</v>
      </c>
      <c r="J235" s="12">
        <v>7</v>
      </c>
    </row>
    <row r="236" spans="1:10" x14ac:dyDescent="0.2">
      <c r="A236" t="s">
        <v>8219</v>
      </c>
      <c r="B236" s="12">
        <v>29</v>
      </c>
      <c r="I236" s="12" t="s">
        <v>8221</v>
      </c>
      <c r="J236" s="12">
        <v>2</v>
      </c>
    </row>
    <row r="237" spans="1:10" x14ac:dyDescent="0.2">
      <c r="A237" t="s">
        <v>8219</v>
      </c>
      <c r="B237" s="12">
        <v>165</v>
      </c>
      <c r="I237" s="12" t="s">
        <v>8221</v>
      </c>
      <c r="J237" s="12">
        <v>8</v>
      </c>
    </row>
    <row r="238" spans="1:10" x14ac:dyDescent="0.2">
      <c r="A238" t="s">
        <v>8219</v>
      </c>
      <c r="B238" s="12">
        <v>97</v>
      </c>
      <c r="I238" s="12" t="s">
        <v>8221</v>
      </c>
      <c r="J238" s="12">
        <v>2</v>
      </c>
    </row>
    <row r="239" spans="1:10" x14ac:dyDescent="0.2">
      <c r="A239" t="s">
        <v>8219</v>
      </c>
      <c r="B239" s="12">
        <v>303</v>
      </c>
      <c r="I239" s="12" t="s">
        <v>8221</v>
      </c>
      <c r="J239" s="12">
        <v>2</v>
      </c>
    </row>
    <row r="240" spans="1:10" x14ac:dyDescent="0.2">
      <c r="A240" t="s">
        <v>8219</v>
      </c>
      <c r="B240" s="12">
        <v>267</v>
      </c>
      <c r="I240" s="12" t="s">
        <v>8221</v>
      </c>
      <c r="J240" s="12">
        <v>7</v>
      </c>
    </row>
    <row r="241" spans="1:10" x14ac:dyDescent="0.2">
      <c r="A241" t="s">
        <v>8219</v>
      </c>
      <c r="B241" s="12">
        <v>302</v>
      </c>
      <c r="I241" s="12" t="s">
        <v>8221</v>
      </c>
      <c r="J241" s="12">
        <v>2</v>
      </c>
    </row>
    <row r="242" spans="1:10" x14ac:dyDescent="0.2">
      <c r="A242" t="s">
        <v>8219</v>
      </c>
      <c r="B242" s="12">
        <v>87</v>
      </c>
      <c r="I242" s="12" t="s">
        <v>8221</v>
      </c>
      <c r="J242" s="12">
        <v>18</v>
      </c>
    </row>
    <row r="243" spans="1:10" x14ac:dyDescent="0.2">
      <c r="A243" t="s">
        <v>8219</v>
      </c>
      <c r="B243" s="12">
        <v>354</v>
      </c>
      <c r="I243" s="12" t="s">
        <v>8221</v>
      </c>
      <c r="J243" s="12">
        <v>9</v>
      </c>
    </row>
    <row r="244" spans="1:10" x14ac:dyDescent="0.2">
      <c r="A244" t="s">
        <v>8219</v>
      </c>
      <c r="B244" s="12">
        <v>86</v>
      </c>
      <c r="I244" s="12" t="s">
        <v>8221</v>
      </c>
      <c r="J244" s="12">
        <v>4</v>
      </c>
    </row>
    <row r="245" spans="1:10" x14ac:dyDescent="0.2">
      <c r="A245" t="s">
        <v>8219</v>
      </c>
      <c r="B245" s="12">
        <v>26</v>
      </c>
      <c r="I245" s="12" t="s">
        <v>8221</v>
      </c>
      <c r="J245" s="12">
        <v>7</v>
      </c>
    </row>
    <row r="246" spans="1:10" x14ac:dyDescent="0.2">
      <c r="A246" t="s">
        <v>8219</v>
      </c>
      <c r="B246" s="12">
        <v>113</v>
      </c>
      <c r="I246" s="12" t="s">
        <v>8221</v>
      </c>
      <c r="J246" s="12">
        <v>29</v>
      </c>
    </row>
    <row r="247" spans="1:10" x14ac:dyDescent="0.2">
      <c r="A247" t="s">
        <v>8219</v>
      </c>
      <c r="B247" s="12">
        <v>65</v>
      </c>
      <c r="I247" s="12" t="s">
        <v>8221</v>
      </c>
      <c r="J247" s="12">
        <v>12</v>
      </c>
    </row>
    <row r="248" spans="1:10" x14ac:dyDescent="0.2">
      <c r="A248" t="s">
        <v>8219</v>
      </c>
      <c r="B248" s="12">
        <v>134</v>
      </c>
      <c r="I248" s="12" t="s">
        <v>8221</v>
      </c>
      <c r="J248" s="12">
        <v>4</v>
      </c>
    </row>
    <row r="249" spans="1:10" x14ac:dyDescent="0.2">
      <c r="A249" t="s">
        <v>8219</v>
      </c>
      <c r="B249" s="12">
        <v>119</v>
      </c>
      <c r="I249" s="12" t="s">
        <v>8221</v>
      </c>
      <c r="J249" s="12">
        <v>28</v>
      </c>
    </row>
    <row r="250" spans="1:10" x14ac:dyDescent="0.2">
      <c r="A250" t="s">
        <v>8219</v>
      </c>
      <c r="B250" s="12">
        <v>159</v>
      </c>
      <c r="I250" s="12" t="s">
        <v>8221</v>
      </c>
      <c r="J250" s="12">
        <v>25</v>
      </c>
    </row>
    <row r="251" spans="1:10" x14ac:dyDescent="0.2">
      <c r="A251" t="s">
        <v>8219</v>
      </c>
      <c r="B251" s="12">
        <v>167</v>
      </c>
      <c r="I251" s="12" t="s">
        <v>8221</v>
      </c>
      <c r="J251" s="12">
        <v>28</v>
      </c>
    </row>
    <row r="252" spans="1:10" x14ac:dyDescent="0.2">
      <c r="A252" t="s">
        <v>8219</v>
      </c>
      <c r="B252" s="12">
        <v>43</v>
      </c>
      <c r="I252" s="12" t="s">
        <v>8221</v>
      </c>
      <c r="J252" s="12">
        <v>310</v>
      </c>
    </row>
    <row r="253" spans="1:10" x14ac:dyDescent="0.2">
      <c r="A253" t="s">
        <v>8219</v>
      </c>
      <c r="B253" s="12">
        <v>1062</v>
      </c>
      <c r="I253" s="12" t="s">
        <v>8221</v>
      </c>
      <c r="J253" s="12">
        <v>15</v>
      </c>
    </row>
    <row r="254" spans="1:10" x14ac:dyDescent="0.2">
      <c r="A254" t="s">
        <v>8219</v>
      </c>
      <c r="B254" s="12">
        <v>9</v>
      </c>
      <c r="I254" s="12" t="s">
        <v>8221</v>
      </c>
      <c r="J254" s="12">
        <v>215</v>
      </c>
    </row>
    <row r="255" spans="1:10" x14ac:dyDescent="0.2">
      <c r="A255" t="s">
        <v>8219</v>
      </c>
      <c r="B255" s="12">
        <v>89</v>
      </c>
      <c r="I255" s="12" t="s">
        <v>8221</v>
      </c>
      <c r="J255" s="12">
        <v>3</v>
      </c>
    </row>
    <row r="256" spans="1:10" x14ac:dyDescent="0.2">
      <c r="A256" t="s">
        <v>8219</v>
      </c>
      <c r="B256" s="12">
        <v>174</v>
      </c>
      <c r="I256" s="12" t="s">
        <v>8221</v>
      </c>
      <c r="J256" s="12">
        <v>2</v>
      </c>
    </row>
    <row r="257" spans="1:10" x14ac:dyDescent="0.2">
      <c r="A257" t="s">
        <v>8219</v>
      </c>
      <c r="B257" s="12">
        <v>14</v>
      </c>
      <c r="I257" s="12" t="s">
        <v>8221</v>
      </c>
      <c r="J257" s="12">
        <v>26</v>
      </c>
    </row>
    <row r="258" spans="1:10" x14ac:dyDescent="0.2">
      <c r="A258" t="s">
        <v>8219</v>
      </c>
      <c r="B258" s="12">
        <v>48</v>
      </c>
      <c r="I258" s="12" t="s">
        <v>8221</v>
      </c>
      <c r="J258" s="12">
        <v>24</v>
      </c>
    </row>
    <row r="259" spans="1:10" x14ac:dyDescent="0.2">
      <c r="A259" t="s">
        <v>8219</v>
      </c>
      <c r="B259" s="12">
        <v>133</v>
      </c>
      <c r="I259" s="12" t="s">
        <v>8221</v>
      </c>
      <c r="J259" s="12">
        <v>96</v>
      </c>
    </row>
    <row r="260" spans="1:10" x14ac:dyDescent="0.2">
      <c r="A260" t="s">
        <v>8219</v>
      </c>
      <c r="B260" s="12">
        <v>83</v>
      </c>
      <c r="I260" s="12" t="s">
        <v>8221</v>
      </c>
      <c r="J260" s="12">
        <v>17</v>
      </c>
    </row>
    <row r="261" spans="1:10" x14ac:dyDescent="0.2">
      <c r="A261" t="s">
        <v>8219</v>
      </c>
      <c r="B261" s="12">
        <v>149</v>
      </c>
      <c r="I261" s="12" t="s">
        <v>8221</v>
      </c>
      <c r="J261" s="12">
        <v>94</v>
      </c>
    </row>
    <row r="262" spans="1:10" x14ac:dyDescent="0.2">
      <c r="A262" t="s">
        <v>8219</v>
      </c>
      <c r="B262" s="12">
        <v>49</v>
      </c>
      <c r="I262" s="12" t="s">
        <v>8221</v>
      </c>
      <c r="J262" s="12">
        <v>129</v>
      </c>
    </row>
    <row r="263" spans="1:10" x14ac:dyDescent="0.2">
      <c r="A263" t="s">
        <v>8219</v>
      </c>
      <c r="B263" s="12">
        <v>251</v>
      </c>
      <c r="I263" s="12" t="s">
        <v>8221</v>
      </c>
      <c r="J263" s="12">
        <v>1</v>
      </c>
    </row>
    <row r="264" spans="1:10" x14ac:dyDescent="0.2">
      <c r="A264" t="s">
        <v>8219</v>
      </c>
      <c r="B264" s="12">
        <v>22</v>
      </c>
      <c r="I264" s="12" t="s">
        <v>8221</v>
      </c>
      <c r="J264" s="12">
        <v>4</v>
      </c>
    </row>
    <row r="265" spans="1:10" x14ac:dyDescent="0.2">
      <c r="A265" t="s">
        <v>8219</v>
      </c>
      <c r="B265" s="12">
        <v>48</v>
      </c>
      <c r="I265" s="12" t="s">
        <v>8221</v>
      </c>
      <c r="J265" s="12">
        <v>3</v>
      </c>
    </row>
    <row r="266" spans="1:10" x14ac:dyDescent="0.2">
      <c r="A266" t="s">
        <v>8219</v>
      </c>
      <c r="B266" s="12">
        <v>383</v>
      </c>
      <c r="I266" s="12" t="s">
        <v>8221</v>
      </c>
      <c r="J266" s="12">
        <v>135</v>
      </c>
    </row>
    <row r="267" spans="1:10" x14ac:dyDescent="0.2">
      <c r="A267" t="s">
        <v>8219</v>
      </c>
      <c r="B267" s="12">
        <v>237</v>
      </c>
      <c r="I267" s="12" t="s">
        <v>8221</v>
      </c>
      <c r="J267" s="12">
        <v>10</v>
      </c>
    </row>
    <row r="268" spans="1:10" x14ac:dyDescent="0.2">
      <c r="A268" t="s">
        <v>8219</v>
      </c>
      <c r="B268" s="12">
        <v>13</v>
      </c>
      <c r="I268" s="12" t="s">
        <v>8221</v>
      </c>
      <c r="J268" s="12">
        <v>0</v>
      </c>
    </row>
    <row r="269" spans="1:10" x14ac:dyDescent="0.2">
      <c r="A269" t="s">
        <v>8219</v>
      </c>
      <c r="B269" s="12">
        <v>562</v>
      </c>
      <c r="I269" s="12" t="s">
        <v>8221</v>
      </c>
      <c r="J269" s="12">
        <v>6</v>
      </c>
    </row>
    <row r="270" spans="1:10" x14ac:dyDescent="0.2">
      <c r="A270" t="s">
        <v>8219</v>
      </c>
      <c r="B270" s="12">
        <v>71</v>
      </c>
      <c r="I270" s="12" t="s">
        <v>8221</v>
      </c>
      <c r="J270" s="12">
        <v>36</v>
      </c>
    </row>
    <row r="271" spans="1:10" x14ac:dyDescent="0.2">
      <c r="A271" t="s">
        <v>8219</v>
      </c>
      <c r="B271" s="12">
        <v>1510</v>
      </c>
      <c r="I271" s="12" t="s">
        <v>8221</v>
      </c>
      <c r="J271" s="12">
        <v>336</v>
      </c>
    </row>
    <row r="272" spans="1:10" x14ac:dyDescent="0.2">
      <c r="A272" t="s">
        <v>8219</v>
      </c>
      <c r="B272" s="12">
        <v>14</v>
      </c>
      <c r="I272" s="12" t="s">
        <v>8221</v>
      </c>
      <c r="J272" s="12">
        <v>34</v>
      </c>
    </row>
    <row r="273" spans="1:10" x14ac:dyDescent="0.2">
      <c r="A273" t="s">
        <v>8219</v>
      </c>
      <c r="B273" s="12">
        <v>193</v>
      </c>
      <c r="I273" s="12" t="s">
        <v>8221</v>
      </c>
      <c r="J273" s="12">
        <v>10</v>
      </c>
    </row>
    <row r="274" spans="1:10" x14ac:dyDescent="0.2">
      <c r="A274" t="s">
        <v>8219</v>
      </c>
      <c r="B274" s="12">
        <v>206</v>
      </c>
      <c r="I274" s="12" t="s">
        <v>8221</v>
      </c>
      <c r="J274" s="12">
        <v>201</v>
      </c>
    </row>
    <row r="275" spans="1:10" x14ac:dyDescent="0.2">
      <c r="A275" t="s">
        <v>8219</v>
      </c>
      <c r="B275" s="12">
        <v>351</v>
      </c>
      <c r="I275" s="12" t="s">
        <v>8221</v>
      </c>
      <c r="J275" s="12">
        <v>296</v>
      </c>
    </row>
    <row r="276" spans="1:10" x14ac:dyDescent="0.2">
      <c r="A276" t="s">
        <v>8219</v>
      </c>
      <c r="B276" s="12">
        <v>50</v>
      </c>
      <c r="I276" s="12" t="s">
        <v>8221</v>
      </c>
      <c r="J276" s="12">
        <v>7</v>
      </c>
    </row>
    <row r="277" spans="1:10" x14ac:dyDescent="0.2">
      <c r="A277" t="s">
        <v>8219</v>
      </c>
      <c r="B277" s="12">
        <v>184</v>
      </c>
      <c r="I277" s="12" t="s">
        <v>8221</v>
      </c>
      <c r="J277" s="12">
        <v>7</v>
      </c>
    </row>
    <row r="278" spans="1:10" x14ac:dyDescent="0.2">
      <c r="A278" t="s">
        <v>8219</v>
      </c>
      <c r="B278" s="12">
        <v>196</v>
      </c>
      <c r="I278" s="12" t="s">
        <v>8221</v>
      </c>
      <c r="J278" s="12">
        <v>1</v>
      </c>
    </row>
    <row r="279" spans="1:10" x14ac:dyDescent="0.2">
      <c r="A279" t="s">
        <v>8219</v>
      </c>
      <c r="B279" s="12">
        <v>229</v>
      </c>
      <c r="I279" s="12" t="s">
        <v>8221</v>
      </c>
      <c r="J279" s="12">
        <v>114</v>
      </c>
    </row>
    <row r="280" spans="1:10" x14ac:dyDescent="0.2">
      <c r="A280" t="s">
        <v>8219</v>
      </c>
      <c r="B280" s="12">
        <v>67</v>
      </c>
      <c r="I280" s="12" t="s">
        <v>8221</v>
      </c>
      <c r="J280" s="12">
        <v>29</v>
      </c>
    </row>
    <row r="281" spans="1:10" x14ac:dyDescent="0.2">
      <c r="A281" t="s">
        <v>8219</v>
      </c>
      <c r="B281" s="12">
        <v>95</v>
      </c>
      <c r="I281" s="12" t="s">
        <v>8221</v>
      </c>
      <c r="J281" s="12">
        <v>890</v>
      </c>
    </row>
    <row r="282" spans="1:10" x14ac:dyDescent="0.2">
      <c r="A282" t="s">
        <v>8219</v>
      </c>
      <c r="B282" s="12">
        <v>62</v>
      </c>
      <c r="I282" s="12" t="s">
        <v>8221</v>
      </c>
      <c r="J282" s="12">
        <v>31</v>
      </c>
    </row>
    <row r="283" spans="1:10" x14ac:dyDescent="0.2">
      <c r="A283" t="s">
        <v>8219</v>
      </c>
      <c r="B283" s="12">
        <v>73</v>
      </c>
      <c r="I283" s="12" t="s">
        <v>8221</v>
      </c>
      <c r="J283" s="12">
        <v>21</v>
      </c>
    </row>
    <row r="284" spans="1:10" x14ac:dyDescent="0.2">
      <c r="A284" t="s">
        <v>8219</v>
      </c>
      <c r="B284" s="12">
        <v>43</v>
      </c>
      <c r="I284" s="12" t="s">
        <v>8221</v>
      </c>
      <c r="J284" s="12">
        <v>37</v>
      </c>
    </row>
    <row r="285" spans="1:10" x14ac:dyDescent="0.2">
      <c r="A285" t="s">
        <v>8219</v>
      </c>
      <c r="B285" s="12">
        <v>70</v>
      </c>
      <c r="I285" s="12" t="s">
        <v>8221</v>
      </c>
      <c r="J285" s="12">
        <v>7</v>
      </c>
    </row>
    <row r="286" spans="1:10" x14ac:dyDescent="0.2">
      <c r="A286" t="s">
        <v>8219</v>
      </c>
      <c r="B286" s="12">
        <v>271</v>
      </c>
      <c r="I286" s="12" t="s">
        <v>8221</v>
      </c>
      <c r="J286" s="12">
        <v>4</v>
      </c>
    </row>
    <row r="287" spans="1:10" x14ac:dyDescent="0.2">
      <c r="A287" t="s">
        <v>8219</v>
      </c>
      <c r="B287" s="12">
        <v>55</v>
      </c>
      <c r="I287" s="12" t="s">
        <v>8221</v>
      </c>
      <c r="J287" s="12">
        <v>5</v>
      </c>
    </row>
    <row r="288" spans="1:10" x14ac:dyDescent="0.2">
      <c r="A288" t="s">
        <v>8219</v>
      </c>
      <c r="B288" s="12">
        <v>35</v>
      </c>
      <c r="I288" s="12" t="s">
        <v>8221</v>
      </c>
      <c r="J288" s="12">
        <v>0</v>
      </c>
    </row>
    <row r="289" spans="1:10" x14ac:dyDescent="0.2">
      <c r="A289" t="s">
        <v>8219</v>
      </c>
      <c r="B289" s="12">
        <v>22</v>
      </c>
      <c r="I289" s="12" t="s">
        <v>8221</v>
      </c>
      <c r="J289" s="12">
        <v>456</v>
      </c>
    </row>
    <row r="290" spans="1:10" x14ac:dyDescent="0.2">
      <c r="A290" t="s">
        <v>8219</v>
      </c>
      <c r="B290" s="12">
        <v>38</v>
      </c>
      <c r="I290" s="12" t="s">
        <v>8221</v>
      </c>
      <c r="J290" s="12">
        <v>369</v>
      </c>
    </row>
    <row r="291" spans="1:10" x14ac:dyDescent="0.2">
      <c r="A291" t="s">
        <v>8219</v>
      </c>
      <c r="B291" s="12">
        <v>15</v>
      </c>
      <c r="I291" s="12" t="s">
        <v>8221</v>
      </c>
      <c r="J291" s="12">
        <v>2</v>
      </c>
    </row>
    <row r="292" spans="1:10" x14ac:dyDescent="0.2">
      <c r="A292" t="s">
        <v>8219</v>
      </c>
      <c r="B292" s="12">
        <v>7</v>
      </c>
      <c r="I292" s="12" t="s">
        <v>8221</v>
      </c>
      <c r="J292" s="12">
        <v>0</v>
      </c>
    </row>
    <row r="293" spans="1:10" x14ac:dyDescent="0.2">
      <c r="A293" t="s">
        <v>8219</v>
      </c>
      <c r="B293" s="12">
        <v>241</v>
      </c>
      <c r="I293" s="12" t="s">
        <v>8221</v>
      </c>
      <c r="J293" s="12">
        <v>338</v>
      </c>
    </row>
    <row r="294" spans="1:10" x14ac:dyDescent="0.2">
      <c r="A294" t="s">
        <v>8219</v>
      </c>
      <c r="B294" s="12">
        <v>55</v>
      </c>
      <c r="I294" s="12" t="s">
        <v>8221</v>
      </c>
      <c r="J294" s="12">
        <v>4</v>
      </c>
    </row>
    <row r="295" spans="1:10" x14ac:dyDescent="0.2">
      <c r="A295" t="s">
        <v>8219</v>
      </c>
      <c r="B295" s="12">
        <v>171</v>
      </c>
      <c r="I295" s="12" t="s">
        <v>8221</v>
      </c>
      <c r="J295" s="12">
        <v>1</v>
      </c>
    </row>
    <row r="296" spans="1:10" x14ac:dyDescent="0.2">
      <c r="A296" t="s">
        <v>8219</v>
      </c>
      <c r="B296" s="12">
        <v>208</v>
      </c>
      <c r="I296" s="12" t="s">
        <v>8221</v>
      </c>
      <c r="J296" s="12">
        <v>28</v>
      </c>
    </row>
    <row r="297" spans="1:10" x14ac:dyDescent="0.2">
      <c r="A297" t="s">
        <v>8219</v>
      </c>
      <c r="B297" s="12">
        <v>21</v>
      </c>
      <c r="I297" s="12" t="s">
        <v>8221</v>
      </c>
      <c r="J297" s="12">
        <v>12</v>
      </c>
    </row>
    <row r="298" spans="1:10" x14ac:dyDescent="0.2">
      <c r="A298" t="s">
        <v>8219</v>
      </c>
      <c r="B298" s="12">
        <v>25</v>
      </c>
      <c r="I298" s="12" t="s">
        <v>8221</v>
      </c>
      <c r="J298" s="12">
        <v>16</v>
      </c>
    </row>
    <row r="299" spans="1:10" x14ac:dyDescent="0.2">
      <c r="A299" t="s">
        <v>8219</v>
      </c>
      <c r="B299" s="12">
        <v>52</v>
      </c>
      <c r="I299" s="12" t="s">
        <v>8221</v>
      </c>
      <c r="J299" s="12">
        <v>4</v>
      </c>
    </row>
    <row r="300" spans="1:10" x14ac:dyDescent="0.2">
      <c r="A300" t="s">
        <v>8219</v>
      </c>
      <c r="B300" s="12">
        <v>104</v>
      </c>
      <c r="I300" s="12" t="s">
        <v>8221</v>
      </c>
      <c r="J300" s="12">
        <v>4</v>
      </c>
    </row>
    <row r="301" spans="1:10" x14ac:dyDescent="0.2">
      <c r="A301" t="s">
        <v>8219</v>
      </c>
      <c r="B301" s="12">
        <v>73</v>
      </c>
      <c r="I301" s="12" t="s">
        <v>8221</v>
      </c>
      <c r="J301" s="12">
        <v>10</v>
      </c>
    </row>
    <row r="302" spans="1:10" x14ac:dyDescent="0.2">
      <c r="A302" t="s">
        <v>8219</v>
      </c>
      <c r="B302" s="12">
        <v>34</v>
      </c>
      <c r="I302" s="12" t="s">
        <v>8221</v>
      </c>
      <c r="J302" s="12">
        <v>0</v>
      </c>
    </row>
    <row r="303" spans="1:10" x14ac:dyDescent="0.2">
      <c r="A303" t="s">
        <v>8219</v>
      </c>
      <c r="B303" s="12">
        <v>56</v>
      </c>
      <c r="I303" s="12" t="s">
        <v>8221</v>
      </c>
      <c r="J303" s="12">
        <v>6</v>
      </c>
    </row>
    <row r="304" spans="1:10" x14ac:dyDescent="0.2">
      <c r="A304" t="s">
        <v>8219</v>
      </c>
      <c r="B304" s="12">
        <v>31</v>
      </c>
      <c r="I304" s="12" t="s">
        <v>8221</v>
      </c>
      <c r="J304" s="12">
        <v>0</v>
      </c>
    </row>
    <row r="305" spans="1:10" x14ac:dyDescent="0.2">
      <c r="A305" t="s">
        <v>8219</v>
      </c>
      <c r="B305" s="12">
        <v>84</v>
      </c>
      <c r="I305" s="12" t="s">
        <v>8221</v>
      </c>
      <c r="J305" s="12">
        <v>1</v>
      </c>
    </row>
    <row r="306" spans="1:10" x14ac:dyDescent="0.2">
      <c r="A306" t="s">
        <v>8219</v>
      </c>
      <c r="B306" s="12">
        <v>130</v>
      </c>
      <c r="I306" s="12" t="s">
        <v>8221</v>
      </c>
      <c r="J306" s="12">
        <v>0</v>
      </c>
    </row>
    <row r="307" spans="1:10" x14ac:dyDescent="0.2">
      <c r="A307" t="s">
        <v>8219</v>
      </c>
      <c r="B307" s="12">
        <v>12</v>
      </c>
      <c r="I307" s="12" t="s">
        <v>8221</v>
      </c>
      <c r="J307" s="12">
        <v>44</v>
      </c>
    </row>
    <row r="308" spans="1:10" x14ac:dyDescent="0.2">
      <c r="A308" t="s">
        <v>8219</v>
      </c>
      <c r="B308" s="12">
        <v>23</v>
      </c>
      <c r="I308" s="12" t="s">
        <v>8221</v>
      </c>
      <c r="J308" s="12">
        <v>0</v>
      </c>
    </row>
    <row r="309" spans="1:10" x14ac:dyDescent="0.2">
      <c r="A309" t="s">
        <v>8219</v>
      </c>
      <c r="B309" s="12">
        <v>158</v>
      </c>
      <c r="I309" s="12" t="s">
        <v>8221</v>
      </c>
      <c r="J309" s="12">
        <v>3</v>
      </c>
    </row>
    <row r="310" spans="1:10" x14ac:dyDescent="0.2">
      <c r="A310" t="s">
        <v>8219</v>
      </c>
      <c r="B310" s="12">
        <v>30</v>
      </c>
      <c r="I310" s="12" t="s">
        <v>8221</v>
      </c>
      <c r="J310" s="12">
        <v>0</v>
      </c>
    </row>
    <row r="311" spans="1:10" x14ac:dyDescent="0.2">
      <c r="A311" t="s">
        <v>8219</v>
      </c>
      <c r="B311" s="12">
        <v>18</v>
      </c>
      <c r="I311" s="12" t="s">
        <v>8221</v>
      </c>
      <c r="J311" s="12">
        <v>52</v>
      </c>
    </row>
    <row r="312" spans="1:10" x14ac:dyDescent="0.2">
      <c r="A312" t="s">
        <v>8219</v>
      </c>
      <c r="B312" s="12">
        <v>29</v>
      </c>
      <c r="I312" s="12" t="s">
        <v>8221</v>
      </c>
      <c r="J312" s="12">
        <v>0</v>
      </c>
    </row>
    <row r="313" spans="1:10" x14ac:dyDescent="0.2">
      <c r="A313" t="s">
        <v>8219</v>
      </c>
      <c r="B313" s="12">
        <v>31</v>
      </c>
      <c r="I313" s="12" t="s">
        <v>8221</v>
      </c>
      <c r="J313" s="12">
        <v>1</v>
      </c>
    </row>
    <row r="314" spans="1:10" x14ac:dyDescent="0.2">
      <c r="A314" t="s">
        <v>8219</v>
      </c>
      <c r="B314" s="12">
        <v>173</v>
      </c>
      <c r="I314" s="12" t="s">
        <v>8221</v>
      </c>
      <c r="J314" s="12">
        <v>1</v>
      </c>
    </row>
    <row r="315" spans="1:10" x14ac:dyDescent="0.2">
      <c r="A315" t="s">
        <v>8219</v>
      </c>
      <c r="B315" s="12">
        <v>17</v>
      </c>
      <c r="I315" s="12" t="s">
        <v>8221</v>
      </c>
      <c r="J315" s="12">
        <v>2</v>
      </c>
    </row>
    <row r="316" spans="1:10" x14ac:dyDescent="0.2">
      <c r="A316" t="s">
        <v>8219</v>
      </c>
      <c r="B316" s="12">
        <v>48</v>
      </c>
      <c r="I316" s="12" t="s">
        <v>8221</v>
      </c>
      <c r="J316" s="12">
        <v>9</v>
      </c>
    </row>
    <row r="317" spans="1:10" x14ac:dyDescent="0.2">
      <c r="A317" t="s">
        <v>8219</v>
      </c>
      <c r="B317" s="12">
        <v>59</v>
      </c>
      <c r="I317" s="12" t="s">
        <v>8221</v>
      </c>
      <c r="J317" s="12">
        <v>5</v>
      </c>
    </row>
    <row r="318" spans="1:10" x14ac:dyDescent="0.2">
      <c r="A318" t="s">
        <v>8219</v>
      </c>
      <c r="B318" s="12">
        <v>39</v>
      </c>
      <c r="I318" s="12" t="s">
        <v>8221</v>
      </c>
      <c r="J318" s="12">
        <v>57</v>
      </c>
    </row>
    <row r="319" spans="1:10" x14ac:dyDescent="0.2">
      <c r="A319" t="s">
        <v>8219</v>
      </c>
      <c r="B319" s="12">
        <v>59</v>
      </c>
      <c r="I319" s="12" t="s">
        <v>8221</v>
      </c>
      <c r="J319" s="12">
        <v>3</v>
      </c>
    </row>
    <row r="320" spans="1:10" x14ac:dyDescent="0.2">
      <c r="A320" t="s">
        <v>8219</v>
      </c>
      <c r="B320" s="12">
        <v>60</v>
      </c>
      <c r="I320" s="12" t="s">
        <v>8221</v>
      </c>
      <c r="J320" s="12">
        <v>1</v>
      </c>
    </row>
    <row r="321" spans="1:10" x14ac:dyDescent="0.2">
      <c r="A321" t="s">
        <v>8219</v>
      </c>
      <c r="B321" s="12">
        <v>20</v>
      </c>
      <c r="I321" s="12" t="s">
        <v>8221</v>
      </c>
      <c r="J321" s="12">
        <v>6</v>
      </c>
    </row>
    <row r="322" spans="1:10" x14ac:dyDescent="0.2">
      <c r="A322" t="s">
        <v>8219</v>
      </c>
      <c r="B322" s="12">
        <v>2</v>
      </c>
      <c r="I322" s="12" t="s">
        <v>8221</v>
      </c>
      <c r="J322" s="12">
        <v>48</v>
      </c>
    </row>
    <row r="323" spans="1:10" x14ac:dyDescent="0.2">
      <c r="A323" t="s">
        <v>8219</v>
      </c>
      <c r="B323" s="12">
        <v>315</v>
      </c>
      <c r="I323" s="12" t="s">
        <v>8221</v>
      </c>
      <c r="J323" s="12">
        <v>2</v>
      </c>
    </row>
    <row r="324" spans="1:10" x14ac:dyDescent="0.2">
      <c r="A324" t="s">
        <v>8219</v>
      </c>
      <c r="B324" s="12">
        <v>2174</v>
      </c>
      <c r="I324" s="12" t="s">
        <v>8221</v>
      </c>
      <c r="J324" s="12">
        <v>4</v>
      </c>
    </row>
    <row r="325" spans="1:10" x14ac:dyDescent="0.2">
      <c r="A325" t="s">
        <v>8219</v>
      </c>
      <c r="B325" s="12">
        <v>152</v>
      </c>
      <c r="I325" s="12" t="s">
        <v>8221</v>
      </c>
      <c r="J325" s="12">
        <v>5</v>
      </c>
    </row>
    <row r="326" spans="1:10" x14ac:dyDescent="0.2">
      <c r="A326" t="s">
        <v>8219</v>
      </c>
      <c r="B326" s="12">
        <v>1021</v>
      </c>
      <c r="I326" s="12" t="s">
        <v>8221</v>
      </c>
      <c r="J326" s="12">
        <v>79</v>
      </c>
    </row>
    <row r="327" spans="1:10" x14ac:dyDescent="0.2">
      <c r="A327" t="s">
        <v>8219</v>
      </c>
      <c r="B327" s="12">
        <v>237</v>
      </c>
      <c r="I327" s="12" t="s">
        <v>8221</v>
      </c>
      <c r="J327" s="12">
        <v>2</v>
      </c>
    </row>
    <row r="328" spans="1:10" x14ac:dyDescent="0.2">
      <c r="A328" t="s">
        <v>8219</v>
      </c>
      <c r="B328" s="12">
        <v>27</v>
      </c>
      <c r="I328" s="12" t="s">
        <v>8221</v>
      </c>
      <c r="J328" s="12">
        <v>11</v>
      </c>
    </row>
    <row r="329" spans="1:10" x14ac:dyDescent="0.2">
      <c r="A329" t="s">
        <v>8219</v>
      </c>
      <c r="B329" s="12">
        <v>17</v>
      </c>
      <c r="I329" s="12" t="s">
        <v>8221</v>
      </c>
      <c r="J329" s="12">
        <v>11</v>
      </c>
    </row>
    <row r="330" spans="1:10" x14ac:dyDescent="0.2">
      <c r="A330" t="s">
        <v>8219</v>
      </c>
      <c r="B330" s="12">
        <v>27</v>
      </c>
      <c r="I330" s="12" t="s">
        <v>8221</v>
      </c>
      <c r="J330" s="12">
        <v>1</v>
      </c>
    </row>
    <row r="331" spans="1:10" x14ac:dyDescent="0.2">
      <c r="A331" t="s">
        <v>8219</v>
      </c>
      <c r="B331" s="12">
        <v>82</v>
      </c>
      <c r="I331" s="12" t="s">
        <v>8221</v>
      </c>
      <c r="J331" s="12">
        <v>3</v>
      </c>
    </row>
    <row r="332" spans="1:10" x14ac:dyDescent="0.2">
      <c r="A332" t="s">
        <v>8219</v>
      </c>
      <c r="B332" s="12">
        <v>48</v>
      </c>
      <c r="I332" s="12" t="s">
        <v>8221</v>
      </c>
      <c r="J332" s="12">
        <v>5</v>
      </c>
    </row>
    <row r="333" spans="1:10" x14ac:dyDescent="0.2">
      <c r="A333" t="s">
        <v>8219</v>
      </c>
      <c r="B333" s="12">
        <v>105</v>
      </c>
      <c r="I333" s="12" t="s">
        <v>8221</v>
      </c>
      <c r="J333" s="12">
        <v>12</v>
      </c>
    </row>
    <row r="334" spans="1:10" x14ac:dyDescent="0.2">
      <c r="A334" t="s">
        <v>8219</v>
      </c>
      <c r="B334" s="12">
        <v>28</v>
      </c>
      <c r="I334" s="12" t="s">
        <v>8221</v>
      </c>
      <c r="J334" s="12">
        <v>2</v>
      </c>
    </row>
    <row r="335" spans="1:10" x14ac:dyDescent="0.2">
      <c r="A335" t="s">
        <v>8219</v>
      </c>
      <c r="B335" s="12">
        <v>1107</v>
      </c>
      <c r="I335" s="12" t="s">
        <v>8221</v>
      </c>
      <c r="J335" s="12">
        <v>5</v>
      </c>
    </row>
    <row r="336" spans="1:10" x14ac:dyDescent="0.2">
      <c r="A336" t="s">
        <v>8219</v>
      </c>
      <c r="B336" s="12">
        <v>1013</v>
      </c>
      <c r="I336" s="12" t="s">
        <v>8221</v>
      </c>
      <c r="J336" s="12">
        <v>21</v>
      </c>
    </row>
    <row r="337" spans="1:10" x14ac:dyDescent="0.2">
      <c r="A337" t="s">
        <v>8219</v>
      </c>
      <c r="B337" s="12">
        <v>274</v>
      </c>
      <c r="I337" s="12" t="s">
        <v>8221</v>
      </c>
      <c r="J337" s="12">
        <v>0</v>
      </c>
    </row>
    <row r="338" spans="1:10" x14ac:dyDescent="0.2">
      <c r="A338" t="s">
        <v>8219</v>
      </c>
      <c r="B338" s="12">
        <v>87</v>
      </c>
      <c r="I338" s="12" t="s">
        <v>8221</v>
      </c>
      <c r="J338" s="12">
        <v>45</v>
      </c>
    </row>
    <row r="339" spans="1:10" x14ac:dyDescent="0.2">
      <c r="A339" t="s">
        <v>8219</v>
      </c>
      <c r="B339" s="12">
        <v>99</v>
      </c>
      <c r="I339" s="12" t="s">
        <v>8221</v>
      </c>
      <c r="J339" s="12">
        <v>29</v>
      </c>
    </row>
    <row r="340" spans="1:10" x14ac:dyDescent="0.2">
      <c r="A340" t="s">
        <v>8219</v>
      </c>
      <c r="B340" s="12">
        <v>276</v>
      </c>
      <c r="I340" s="12" t="s">
        <v>8221</v>
      </c>
      <c r="J340" s="12">
        <v>2</v>
      </c>
    </row>
    <row r="341" spans="1:10" x14ac:dyDescent="0.2">
      <c r="A341" t="s">
        <v>8219</v>
      </c>
      <c r="B341" s="12">
        <v>21</v>
      </c>
      <c r="I341" s="12" t="s">
        <v>8221</v>
      </c>
      <c r="J341" s="12">
        <v>30</v>
      </c>
    </row>
    <row r="342" spans="1:10" x14ac:dyDescent="0.2">
      <c r="A342" t="s">
        <v>8219</v>
      </c>
      <c r="B342" s="12">
        <v>41</v>
      </c>
      <c r="I342" s="12" t="s">
        <v>8221</v>
      </c>
      <c r="J342" s="12">
        <v>8</v>
      </c>
    </row>
    <row r="343" spans="1:10" x14ac:dyDescent="0.2">
      <c r="A343" t="s">
        <v>8219</v>
      </c>
      <c r="B343" s="12">
        <v>119</v>
      </c>
      <c r="I343" s="12" t="s">
        <v>8221</v>
      </c>
      <c r="J343" s="12">
        <v>1</v>
      </c>
    </row>
    <row r="344" spans="1:10" x14ac:dyDescent="0.2">
      <c r="A344" t="s">
        <v>8219</v>
      </c>
      <c r="B344" s="12">
        <v>153</v>
      </c>
      <c r="I344" s="12" t="s">
        <v>8221</v>
      </c>
      <c r="J344" s="12">
        <v>14</v>
      </c>
    </row>
    <row r="345" spans="1:10" x14ac:dyDescent="0.2">
      <c r="A345" t="s">
        <v>8219</v>
      </c>
      <c r="B345" s="12">
        <v>100</v>
      </c>
      <c r="I345" s="12" t="s">
        <v>8221</v>
      </c>
      <c r="J345" s="12">
        <v>24</v>
      </c>
    </row>
    <row r="346" spans="1:10" x14ac:dyDescent="0.2">
      <c r="A346" t="s">
        <v>8219</v>
      </c>
      <c r="B346" s="12">
        <v>143</v>
      </c>
      <c r="I346" s="12" t="s">
        <v>8221</v>
      </c>
      <c r="J346" s="12">
        <v>2</v>
      </c>
    </row>
    <row r="347" spans="1:10" x14ac:dyDescent="0.2">
      <c r="A347" t="s">
        <v>8219</v>
      </c>
      <c r="B347" s="12">
        <v>140</v>
      </c>
      <c r="I347" s="12" t="s">
        <v>8221</v>
      </c>
      <c r="J347" s="12">
        <v>21</v>
      </c>
    </row>
    <row r="348" spans="1:10" x14ac:dyDescent="0.2">
      <c r="A348" t="s">
        <v>8219</v>
      </c>
      <c r="B348" s="12">
        <v>35</v>
      </c>
      <c r="I348" s="12" t="s">
        <v>8221</v>
      </c>
      <c r="J348" s="12">
        <v>7</v>
      </c>
    </row>
    <row r="349" spans="1:10" x14ac:dyDescent="0.2">
      <c r="A349" t="s">
        <v>8219</v>
      </c>
      <c r="B349" s="12">
        <v>149</v>
      </c>
      <c r="I349" s="12" t="s">
        <v>8221</v>
      </c>
      <c r="J349" s="12">
        <v>0</v>
      </c>
    </row>
    <row r="350" spans="1:10" x14ac:dyDescent="0.2">
      <c r="A350" t="s">
        <v>8219</v>
      </c>
      <c r="B350" s="12">
        <v>130</v>
      </c>
      <c r="I350" s="12" t="s">
        <v>8221</v>
      </c>
      <c r="J350" s="12">
        <v>4</v>
      </c>
    </row>
    <row r="351" spans="1:10" x14ac:dyDescent="0.2">
      <c r="A351" t="s">
        <v>8219</v>
      </c>
      <c r="B351" s="12">
        <v>120</v>
      </c>
      <c r="I351" s="12" t="s">
        <v>8221</v>
      </c>
      <c r="J351" s="12">
        <v>32</v>
      </c>
    </row>
    <row r="352" spans="1:10" x14ac:dyDescent="0.2">
      <c r="A352" t="s">
        <v>8219</v>
      </c>
      <c r="B352" s="12">
        <v>265</v>
      </c>
      <c r="I352" s="12" t="s">
        <v>8221</v>
      </c>
      <c r="J352" s="12">
        <v>4</v>
      </c>
    </row>
    <row r="353" spans="1:10" x14ac:dyDescent="0.2">
      <c r="A353" t="s">
        <v>8219</v>
      </c>
      <c r="B353" s="12">
        <v>71</v>
      </c>
      <c r="I353" s="12" t="s">
        <v>8221</v>
      </c>
      <c r="J353" s="12">
        <v>9</v>
      </c>
    </row>
    <row r="354" spans="1:10" x14ac:dyDescent="0.2">
      <c r="A354" t="s">
        <v>8219</v>
      </c>
      <c r="B354" s="12">
        <v>13</v>
      </c>
      <c r="I354" s="12" t="s">
        <v>8221</v>
      </c>
      <c r="J354" s="12">
        <v>17</v>
      </c>
    </row>
    <row r="355" spans="1:10" x14ac:dyDescent="0.2">
      <c r="A355" t="s">
        <v>8219</v>
      </c>
      <c r="B355" s="12">
        <v>169</v>
      </c>
      <c r="I355" s="12" t="s">
        <v>8221</v>
      </c>
      <c r="J355" s="12">
        <v>5</v>
      </c>
    </row>
    <row r="356" spans="1:10" x14ac:dyDescent="0.2">
      <c r="A356" t="s">
        <v>8219</v>
      </c>
      <c r="B356" s="12">
        <v>57</v>
      </c>
      <c r="I356" s="12" t="s">
        <v>8221</v>
      </c>
      <c r="J356" s="12">
        <v>53</v>
      </c>
    </row>
    <row r="357" spans="1:10" x14ac:dyDescent="0.2">
      <c r="A357" t="s">
        <v>8219</v>
      </c>
      <c r="B357" s="12">
        <v>229</v>
      </c>
      <c r="I357" s="12" t="s">
        <v>8221</v>
      </c>
      <c r="J357" s="12">
        <v>7</v>
      </c>
    </row>
    <row r="358" spans="1:10" x14ac:dyDescent="0.2">
      <c r="A358" t="s">
        <v>8219</v>
      </c>
      <c r="B358" s="12">
        <v>108</v>
      </c>
      <c r="I358" s="12" t="s">
        <v>8221</v>
      </c>
      <c r="J358" s="12">
        <v>72</v>
      </c>
    </row>
    <row r="359" spans="1:10" x14ac:dyDescent="0.2">
      <c r="A359" t="s">
        <v>8219</v>
      </c>
      <c r="B359" s="12">
        <v>108</v>
      </c>
      <c r="I359" s="12" t="s">
        <v>8221</v>
      </c>
      <c r="J359" s="12">
        <v>0</v>
      </c>
    </row>
    <row r="360" spans="1:10" x14ac:dyDescent="0.2">
      <c r="A360" t="s">
        <v>8219</v>
      </c>
      <c r="B360" s="12">
        <v>41</v>
      </c>
      <c r="I360" s="12" t="s">
        <v>8221</v>
      </c>
      <c r="J360" s="12">
        <v>2</v>
      </c>
    </row>
    <row r="361" spans="1:10" x14ac:dyDescent="0.2">
      <c r="A361" t="s">
        <v>8219</v>
      </c>
      <c r="B361" s="12">
        <v>139</v>
      </c>
      <c r="I361" s="12" t="s">
        <v>8221</v>
      </c>
      <c r="J361" s="12">
        <v>8</v>
      </c>
    </row>
    <row r="362" spans="1:10" x14ac:dyDescent="0.2">
      <c r="A362" t="s">
        <v>8219</v>
      </c>
      <c r="B362" s="12">
        <v>19</v>
      </c>
      <c r="I362" s="12" t="s">
        <v>8221</v>
      </c>
      <c r="J362" s="12">
        <v>2</v>
      </c>
    </row>
    <row r="363" spans="1:10" x14ac:dyDescent="0.2">
      <c r="A363" t="s">
        <v>8219</v>
      </c>
      <c r="B363" s="12">
        <v>94</v>
      </c>
      <c r="I363" s="12" t="s">
        <v>8221</v>
      </c>
      <c r="J363" s="12">
        <v>0</v>
      </c>
    </row>
    <row r="364" spans="1:10" x14ac:dyDescent="0.2">
      <c r="A364" t="s">
        <v>8219</v>
      </c>
      <c r="B364" s="12">
        <v>23</v>
      </c>
      <c r="I364" s="12" t="s">
        <v>8221</v>
      </c>
      <c r="J364" s="12">
        <v>3</v>
      </c>
    </row>
    <row r="365" spans="1:10" x14ac:dyDescent="0.2">
      <c r="A365" t="s">
        <v>8219</v>
      </c>
      <c r="B365" s="12">
        <v>15</v>
      </c>
      <c r="I365" s="12" t="s">
        <v>8221</v>
      </c>
      <c r="J365" s="12">
        <v>4</v>
      </c>
    </row>
    <row r="366" spans="1:10" x14ac:dyDescent="0.2">
      <c r="A366" t="s">
        <v>8219</v>
      </c>
      <c r="B366" s="12">
        <v>62</v>
      </c>
      <c r="I366" s="12" t="s">
        <v>8221</v>
      </c>
      <c r="J366" s="12">
        <v>3</v>
      </c>
    </row>
    <row r="367" spans="1:10" x14ac:dyDescent="0.2">
      <c r="A367" t="s">
        <v>8219</v>
      </c>
      <c r="B367" s="12">
        <v>74</v>
      </c>
      <c r="I367" s="12" t="s">
        <v>8221</v>
      </c>
      <c r="J367" s="12">
        <v>6</v>
      </c>
    </row>
    <row r="368" spans="1:10" x14ac:dyDescent="0.2">
      <c r="A368" t="s">
        <v>8219</v>
      </c>
      <c r="B368" s="12">
        <v>97</v>
      </c>
      <c r="I368" s="12" t="s">
        <v>8221</v>
      </c>
      <c r="J368" s="12">
        <v>0</v>
      </c>
    </row>
    <row r="369" spans="1:10" x14ac:dyDescent="0.2">
      <c r="A369" t="s">
        <v>8219</v>
      </c>
      <c r="B369" s="12">
        <v>55</v>
      </c>
      <c r="I369" s="12" t="s">
        <v>8221</v>
      </c>
      <c r="J369" s="12">
        <v>0</v>
      </c>
    </row>
    <row r="370" spans="1:10" x14ac:dyDescent="0.2">
      <c r="A370" t="s">
        <v>8219</v>
      </c>
      <c r="B370" s="12">
        <v>44</v>
      </c>
      <c r="I370" s="12" t="s">
        <v>8221</v>
      </c>
      <c r="J370" s="12">
        <v>0</v>
      </c>
    </row>
    <row r="371" spans="1:10" x14ac:dyDescent="0.2">
      <c r="A371" t="s">
        <v>8219</v>
      </c>
      <c r="B371" s="12">
        <v>110</v>
      </c>
      <c r="I371" s="12" t="s">
        <v>8221</v>
      </c>
      <c r="J371" s="12">
        <v>8</v>
      </c>
    </row>
    <row r="372" spans="1:10" x14ac:dyDescent="0.2">
      <c r="A372" t="s">
        <v>8219</v>
      </c>
      <c r="B372" s="12">
        <v>59</v>
      </c>
      <c r="I372" s="12" t="s">
        <v>8221</v>
      </c>
      <c r="J372" s="12">
        <v>5</v>
      </c>
    </row>
    <row r="373" spans="1:10" x14ac:dyDescent="0.2">
      <c r="A373" t="s">
        <v>8219</v>
      </c>
      <c r="B373" s="12">
        <v>62</v>
      </c>
      <c r="I373" s="12" t="s">
        <v>8221</v>
      </c>
      <c r="J373" s="12">
        <v>0</v>
      </c>
    </row>
    <row r="374" spans="1:10" x14ac:dyDescent="0.2">
      <c r="A374" t="s">
        <v>8219</v>
      </c>
      <c r="B374" s="12">
        <v>105</v>
      </c>
      <c r="I374" s="12" t="s">
        <v>8221</v>
      </c>
      <c r="J374" s="12">
        <v>2</v>
      </c>
    </row>
    <row r="375" spans="1:10" x14ac:dyDescent="0.2">
      <c r="A375" t="s">
        <v>8219</v>
      </c>
      <c r="B375" s="12">
        <v>26</v>
      </c>
      <c r="I375" s="12" t="s">
        <v>8221</v>
      </c>
      <c r="J375" s="12">
        <v>24</v>
      </c>
    </row>
    <row r="376" spans="1:10" x14ac:dyDescent="0.2">
      <c r="A376" t="s">
        <v>8219</v>
      </c>
      <c r="B376" s="12">
        <v>49</v>
      </c>
      <c r="I376" s="12" t="s">
        <v>8221</v>
      </c>
      <c r="J376" s="12">
        <v>0</v>
      </c>
    </row>
    <row r="377" spans="1:10" x14ac:dyDescent="0.2">
      <c r="A377" t="s">
        <v>8219</v>
      </c>
      <c r="B377" s="12">
        <v>68</v>
      </c>
      <c r="I377" s="12" t="s">
        <v>8221</v>
      </c>
      <c r="J377" s="12">
        <v>9</v>
      </c>
    </row>
    <row r="378" spans="1:10" x14ac:dyDescent="0.2">
      <c r="A378" t="s">
        <v>8219</v>
      </c>
      <c r="B378" s="12">
        <v>22</v>
      </c>
      <c r="I378" s="12" t="s">
        <v>8221</v>
      </c>
      <c r="J378" s="12">
        <v>0</v>
      </c>
    </row>
    <row r="379" spans="1:10" x14ac:dyDescent="0.2">
      <c r="A379" t="s">
        <v>8219</v>
      </c>
      <c r="B379" s="12">
        <v>18</v>
      </c>
      <c r="I379" s="12" t="s">
        <v>8221</v>
      </c>
      <c r="J379" s="12">
        <v>1</v>
      </c>
    </row>
    <row r="380" spans="1:10" x14ac:dyDescent="0.2">
      <c r="A380" t="s">
        <v>8219</v>
      </c>
      <c r="B380" s="12">
        <v>19</v>
      </c>
      <c r="I380" s="12" t="s">
        <v>8221</v>
      </c>
      <c r="J380" s="12">
        <v>10</v>
      </c>
    </row>
    <row r="381" spans="1:10" x14ac:dyDescent="0.2">
      <c r="A381" t="s">
        <v>8219</v>
      </c>
      <c r="B381" s="12">
        <v>99</v>
      </c>
      <c r="I381" s="12" t="s">
        <v>8221</v>
      </c>
      <c r="J381" s="12">
        <v>1</v>
      </c>
    </row>
    <row r="382" spans="1:10" x14ac:dyDescent="0.2">
      <c r="A382" t="s">
        <v>8219</v>
      </c>
      <c r="B382" s="12">
        <v>27</v>
      </c>
      <c r="I382" s="12" t="s">
        <v>8221</v>
      </c>
      <c r="J382" s="12">
        <v>0</v>
      </c>
    </row>
    <row r="383" spans="1:10" x14ac:dyDescent="0.2">
      <c r="A383" t="s">
        <v>8219</v>
      </c>
      <c r="B383" s="12">
        <v>25</v>
      </c>
      <c r="I383" s="12" t="s">
        <v>8221</v>
      </c>
      <c r="J383" s="12">
        <v>20</v>
      </c>
    </row>
    <row r="384" spans="1:10" x14ac:dyDescent="0.2">
      <c r="A384" t="s">
        <v>8219</v>
      </c>
      <c r="B384" s="12">
        <v>14</v>
      </c>
      <c r="I384" s="12" t="s">
        <v>8221</v>
      </c>
      <c r="J384" s="12">
        <v>30</v>
      </c>
    </row>
    <row r="385" spans="1:10" x14ac:dyDescent="0.2">
      <c r="A385" t="s">
        <v>8219</v>
      </c>
      <c r="B385" s="12">
        <v>35</v>
      </c>
      <c r="I385" s="12" t="s">
        <v>8221</v>
      </c>
      <c r="J385" s="12">
        <v>6</v>
      </c>
    </row>
    <row r="386" spans="1:10" x14ac:dyDescent="0.2">
      <c r="A386" t="s">
        <v>8219</v>
      </c>
      <c r="B386" s="12">
        <v>10</v>
      </c>
      <c r="I386" s="12" t="s">
        <v>8221</v>
      </c>
      <c r="J386" s="12">
        <v>15</v>
      </c>
    </row>
    <row r="387" spans="1:10" x14ac:dyDescent="0.2">
      <c r="A387" t="s">
        <v>8219</v>
      </c>
      <c r="B387" s="12">
        <v>29</v>
      </c>
      <c r="I387" s="12" t="s">
        <v>8221</v>
      </c>
      <c r="J387" s="12">
        <v>5</v>
      </c>
    </row>
    <row r="388" spans="1:10" x14ac:dyDescent="0.2">
      <c r="A388" t="s">
        <v>8219</v>
      </c>
      <c r="B388" s="12">
        <v>44</v>
      </c>
      <c r="I388" s="12" t="s">
        <v>8221</v>
      </c>
      <c r="J388" s="12">
        <v>0</v>
      </c>
    </row>
    <row r="389" spans="1:10" x14ac:dyDescent="0.2">
      <c r="A389" t="s">
        <v>8219</v>
      </c>
      <c r="B389" s="12">
        <v>17</v>
      </c>
      <c r="I389" s="12" t="s">
        <v>8221</v>
      </c>
      <c r="J389" s="12">
        <v>0</v>
      </c>
    </row>
    <row r="390" spans="1:10" x14ac:dyDescent="0.2">
      <c r="A390" t="s">
        <v>8219</v>
      </c>
      <c r="B390" s="12">
        <v>34</v>
      </c>
      <c r="I390" s="12" t="s">
        <v>8221</v>
      </c>
      <c r="J390" s="12">
        <v>28</v>
      </c>
    </row>
    <row r="391" spans="1:10" x14ac:dyDescent="0.2">
      <c r="A391" t="s">
        <v>8219</v>
      </c>
      <c r="B391" s="12">
        <v>14</v>
      </c>
      <c r="I391" s="12" t="s">
        <v>8221</v>
      </c>
      <c r="J391" s="12">
        <v>0</v>
      </c>
    </row>
    <row r="392" spans="1:10" x14ac:dyDescent="0.2">
      <c r="A392" t="s">
        <v>8219</v>
      </c>
      <c r="B392" s="12">
        <v>156</v>
      </c>
      <c r="I392" s="12" t="s">
        <v>8221</v>
      </c>
      <c r="J392" s="12">
        <v>5</v>
      </c>
    </row>
    <row r="393" spans="1:10" x14ac:dyDescent="0.2">
      <c r="A393" t="s">
        <v>8219</v>
      </c>
      <c r="B393" s="12">
        <v>128</v>
      </c>
      <c r="I393" s="12" t="s">
        <v>8221</v>
      </c>
      <c r="J393" s="12">
        <v>7</v>
      </c>
    </row>
    <row r="394" spans="1:10" x14ac:dyDescent="0.2">
      <c r="A394" t="s">
        <v>8219</v>
      </c>
      <c r="B394" s="12">
        <v>60</v>
      </c>
      <c r="I394" s="12" t="s">
        <v>8221</v>
      </c>
      <c r="J394" s="12">
        <v>30</v>
      </c>
    </row>
    <row r="395" spans="1:10" x14ac:dyDescent="0.2">
      <c r="A395" t="s">
        <v>8219</v>
      </c>
      <c r="B395" s="12">
        <v>32</v>
      </c>
      <c r="I395" s="12" t="s">
        <v>8221</v>
      </c>
      <c r="J395" s="12">
        <v>2</v>
      </c>
    </row>
    <row r="396" spans="1:10" x14ac:dyDescent="0.2">
      <c r="A396" t="s">
        <v>8219</v>
      </c>
      <c r="B396" s="12">
        <v>53</v>
      </c>
      <c r="I396" s="12" t="s">
        <v>8221</v>
      </c>
      <c r="J396" s="12">
        <v>30</v>
      </c>
    </row>
    <row r="397" spans="1:10" x14ac:dyDescent="0.2">
      <c r="A397" t="s">
        <v>8219</v>
      </c>
      <c r="B397" s="12">
        <v>184</v>
      </c>
      <c r="I397" s="12" t="s">
        <v>8221</v>
      </c>
      <c r="J397" s="12">
        <v>2</v>
      </c>
    </row>
    <row r="398" spans="1:10" x14ac:dyDescent="0.2">
      <c r="A398" t="s">
        <v>8219</v>
      </c>
      <c r="B398" s="12">
        <v>90</v>
      </c>
      <c r="I398" s="12" t="s">
        <v>8221</v>
      </c>
      <c r="J398" s="12">
        <v>0</v>
      </c>
    </row>
    <row r="399" spans="1:10" x14ac:dyDescent="0.2">
      <c r="A399" t="s">
        <v>8219</v>
      </c>
      <c r="B399" s="12">
        <v>71</v>
      </c>
      <c r="I399" s="12" t="s">
        <v>8221</v>
      </c>
      <c r="J399" s="12">
        <v>2</v>
      </c>
    </row>
    <row r="400" spans="1:10" x14ac:dyDescent="0.2">
      <c r="A400" t="s">
        <v>8219</v>
      </c>
      <c r="B400" s="12">
        <v>87</v>
      </c>
      <c r="I400" s="12" t="s">
        <v>8221</v>
      </c>
      <c r="J400" s="12">
        <v>1</v>
      </c>
    </row>
    <row r="401" spans="1:10" x14ac:dyDescent="0.2">
      <c r="A401" t="s">
        <v>8219</v>
      </c>
      <c r="B401" s="12">
        <v>28</v>
      </c>
      <c r="I401" s="12" t="s">
        <v>8221</v>
      </c>
      <c r="J401" s="12">
        <v>2</v>
      </c>
    </row>
    <row r="402" spans="1:10" x14ac:dyDescent="0.2">
      <c r="A402" t="s">
        <v>8219</v>
      </c>
      <c r="B402" s="12">
        <v>56</v>
      </c>
      <c r="I402" s="12" t="s">
        <v>8221</v>
      </c>
      <c r="J402" s="12">
        <v>14</v>
      </c>
    </row>
    <row r="403" spans="1:10" x14ac:dyDescent="0.2">
      <c r="A403" t="s">
        <v>8219</v>
      </c>
      <c r="B403" s="12">
        <v>51</v>
      </c>
      <c r="I403" s="12" t="s">
        <v>8221</v>
      </c>
      <c r="J403" s="12">
        <v>31</v>
      </c>
    </row>
    <row r="404" spans="1:10" x14ac:dyDescent="0.2">
      <c r="A404" t="s">
        <v>8219</v>
      </c>
      <c r="B404" s="12">
        <v>75</v>
      </c>
      <c r="I404" s="12" t="s">
        <v>8221</v>
      </c>
      <c r="J404" s="12">
        <v>16</v>
      </c>
    </row>
    <row r="405" spans="1:10" x14ac:dyDescent="0.2">
      <c r="A405" t="s">
        <v>8219</v>
      </c>
      <c r="B405" s="12">
        <v>38</v>
      </c>
      <c r="I405" s="12" t="s">
        <v>8221</v>
      </c>
      <c r="J405" s="12">
        <v>12</v>
      </c>
    </row>
    <row r="406" spans="1:10" x14ac:dyDescent="0.2">
      <c r="A406" t="s">
        <v>8219</v>
      </c>
      <c r="B406" s="12">
        <v>18</v>
      </c>
      <c r="I406" s="12" t="s">
        <v>8221</v>
      </c>
      <c r="J406" s="12">
        <v>96</v>
      </c>
    </row>
    <row r="407" spans="1:10" x14ac:dyDescent="0.2">
      <c r="A407" t="s">
        <v>8219</v>
      </c>
      <c r="B407" s="12">
        <v>54</v>
      </c>
      <c r="I407" s="12" t="s">
        <v>8221</v>
      </c>
      <c r="J407" s="12">
        <v>16</v>
      </c>
    </row>
    <row r="408" spans="1:10" x14ac:dyDescent="0.2">
      <c r="A408" t="s">
        <v>8219</v>
      </c>
      <c r="B408" s="12">
        <v>71</v>
      </c>
      <c r="I408" s="12" t="s">
        <v>8221</v>
      </c>
      <c r="J408" s="12">
        <v>5</v>
      </c>
    </row>
    <row r="409" spans="1:10" x14ac:dyDescent="0.2">
      <c r="A409" t="s">
        <v>8219</v>
      </c>
      <c r="B409" s="12">
        <v>57</v>
      </c>
      <c r="I409" s="12" t="s">
        <v>8221</v>
      </c>
      <c r="J409" s="12">
        <v>0</v>
      </c>
    </row>
    <row r="410" spans="1:10" x14ac:dyDescent="0.2">
      <c r="A410" t="s">
        <v>8219</v>
      </c>
      <c r="B410" s="12">
        <v>43</v>
      </c>
      <c r="I410" s="12" t="s">
        <v>8221</v>
      </c>
      <c r="J410" s="12">
        <v>8</v>
      </c>
    </row>
    <row r="411" spans="1:10" x14ac:dyDescent="0.2">
      <c r="A411" t="s">
        <v>8219</v>
      </c>
      <c r="B411" s="12">
        <v>52</v>
      </c>
      <c r="I411" s="12" t="s">
        <v>8221</v>
      </c>
      <c r="J411" s="12">
        <v>7</v>
      </c>
    </row>
    <row r="412" spans="1:10" x14ac:dyDescent="0.2">
      <c r="A412" t="s">
        <v>8219</v>
      </c>
      <c r="B412" s="12">
        <v>27</v>
      </c>
      <c r="I412" s="12" t="s">
        <v>8221</v>
      </c>
      <c r="J412" s="12">
        <v>24</v>
      </c>
    </row>
    <row r="413" spans="1:10" x14ac:dyDescent="0.2">
      <c r="A413" t="s">
        <v>8219</v>
      </c>
      <c r="B413" s="12">
        <v>12</v>
      </c>
      <c r="I413" s="12" t="s">
        <v>8221</v>
      </c>
      <c r="J413" s="12">
        <v>121</v>
      </c>
    </row>
    <row r="414" spans="1:10" x14ac:dyDescent="0.2">
      <c r="A414" t="s">
        <v>8219</v>
      </c>
      <c r="B414" s="12">
        <v>33</v>
      </c>
      <c r="I414" s="12" t="s">
        <v>8221</v>
      </c>
      <c r="J414" s="12">
        <v>196</v>
      </c>
    </row>
    <row r="415" spans="1:10" x14ac:dyDescent="0.2">
      <c r="A415" t="s">
        <v>8219</v>
      </c>
      <c r="B415" s="12">
        <v>96</v>
      </c>
      <c r="I415" s="12" t="s">
        <v>8221</v>
      </c>
      <c r="J415" s="12">
        <v>5</v>
      </c>
    </row>
    <row r="416" spans="1:10" x14ac:dyDescent="0.2">
      <c r="A416" t="s">
        <v>8219</v>
      </c>
      <c r="B416" s="12">
        <v>28</v>
      </c>
      <c r="I416" s="12" t="s">
        <v>8221</v>
      </c>
      <c r="J416" s="12">
        <v>73</v>
      </c>
    </row>
    <row r="417" spans="1:10" x14ac:dyDescent="0.2">
      <c r="A417" t="s">
        <v>8219</v>
      </c>
      <c r="B417" s="12">
        <v>43</v>
      </c>
      <c r="I417" s="12" t="s">
        <v>8221</v>
      </c>
      <c r="J417" s="12">
        <v>93</v>
      </c>
    </row>
    <row r="418" spans="1:10" x14ac:dyDescent="0.2">
      <c r="A418" t="s">
        <v>8219</v>
      </c>
      <c r="B418" s="12">
        <v>205</v>
      </c>
      <c r="I418" s="12" t="s">
        <v>8221</v>
      </c>
      <c r="J418" s="12">
        <v>17</v>
      </c>
    </row>
    <row r="419" spans="1:10" x14ac:dyDescent="0.2">
      <c r="A419" t="s">
        <v>8219</v>
      </c>
      <c r="B419" s="12">
        <v>23</v>
      </c>
      <c r="I419" s="12" t="s">
        <v>8221</v>
      </c>
      <c r="J419" s="12">
        <v>7</v>
      </c>
    </row>
    <row r="420" spans="1:10" x14ac:dyDescent="0.2">
      <c r="A420" t="s">
        <v>8219</v>
      </c>
      <c r="B420" s="12">
        <v>19</v>
      </c>
      <c r="I420" s="12" t="s">
        <v>8221</v>
      </c>
      <c r="J420" s="12">
        <v>17</v>
      </c>
    </row>
    <row r="421" spans="1:10" x14ac:dyDescent="0.2">
      <c r="A421" t="s">
        <v>8219</v>
      </c>
      <c r="B421" s="12">
        <v>14</v>
      </c>
      <c r="I421" s="12" t="s">
        <v>8221</v>
      </c>
      <c r="J421" s="12">
        <v>171</v>
      </c>
    </row>
    <row r="422" spans="1:10" x14ac:dyDescent="0.2">
      <c r="A422" t="s">
        <v>8219</v>
      </c>
      <c r="B422" s="12">
        <v>38</v>
      </c>
      <c r="I422" s="12" t="s">
        <v>8221</v>
      </c>
      <c r="J422" s="12">
        <v>188</v>
      </c>
    </row>
    <row r="423" spans="1:10" x14ac:dyDescent="0.2">
      <c r="A423" t="s">
        <v>8219</v>
      </c>
      <c r="B423" s="12">
        <v>78</v>
      </c>
      <c r="I423" s="12" t="s">
        <v>8221</v>
      </c>
      <c r="J423" s="12">
        <v>110</v>
      </c>
    </row>
    <row r="424" spans="1:10" x14ac:dyDescent="0.2">
      <c r="A424" t="s">
        <v>8219</v>
      </c>
      <c r="B424" s="12">
        <v>69</v>
      </c>
      <c r="I424" s="12" t="s">
        <v>8221</v>
      </c>
      <c r="J424" s="12">
        <v>37</v>
      </c>
    </row>
    <row r="425" spans="1:10" x14ac:dyDescent="0.2">
      <c r="A425" t="s">
        <v>8219</v>
      </c>
      <c r="B425" s="12">
        <v>33</v>
      </c>
      <c r="I425" s="12" t="s">
        <v>8221</v>
      </c>
      <c r="J425" s="12">
        <v>9</v>
      </c>
    </row>
    <row r="426" spans="1:10" x14ac:dyDescent="0.2">
      <c r="A426" t="s">
        <v>8219</v>
      </c>
      <c r="B426" s="12">
        <v>54</v>
      </c>
      <c r="I426" s="12" t="s">
        <v>8221</v>
      </c>
      <c r="J426" s="12">
        <v>29</v>
      </c>
    </row>
    <row r="427" spans="1:10" x14ac:dyDescent="0.2">
      <c r="A427" t="s">
        <v>8219</v>
      </c>
      <c r="B427" s="12">
        <v>99</v>
      </c>
      <c r="I427" s="12" t="s">
        <v>8221</v>
      </c>
      <c r="J427" s="12">
        <v>6</v>
      </c>
    </row>
    <row r="428" spans="1:10" x14ac:dyDescent="0.2">
      <c r="A428" t="s">
        <v>8219</v>
      </c>
      <c r="B428" s="12">
        <v>49</v>
      </c>
      <c r="I428" s="12" t="s">
        <v>8221</v>
      </c>
      <c r="J428" s="12">
        <v>30</v>
      </c>
    </row>
    <row r="429" spans="1:10" x14ac:dyDescent="0.2">
      <c r="A429" t="s">
        <v>8219</v>
      </c>
      <c r="B429" s="12">
        <v>11</v>
      </c>
      <c r="I429" s="12" t="s">
        <v>8221</v>
      </c>
      <c r="J429" s="12">
        <v>81</v>
      </c>
    </row>
    <row r="430" spans="1:10" x14ac:dyDescent="0.2">
      <c r="A430" t="s">
        <v>8219</v>
      </c>
      <c r="B430" s="12">
        <v>38</v>
      </c>
      <c r="I430" s="12" t="s">
        <v>8221</v>
      </c>
      <c r="J430" s="12">
        <v>4</v>
      </c>
    </row>
    <row r="431" spans="1:10" x14ac:dyDescent="0.2">
      <c r="A431" t="s">
        <v>8219</v>
      </c>
      <c r="B431" s="12">
        <v>16</v>
      </c>
      <c r="I431" s="12" t="s">
        <v>8221</v>
      </c>
      <c r="J431" s="12">
        <v>11</v>
      </c>
    </row>
    <row r="432" spans="1:10" x14ac:dyDescent="0.2">
      <c r="A432" t="s">
        <v>8219</v>
      </c>
      <c r="B432" s="12">
        <v>32</v>
      </c>
      <c r="I432" s="12" t="s">
        <v>8221</v>
      </c>
      <c r="J432" s="12">
        <v>14</v>
      </c>
    </row>
    <row r="433" spans="1:10" x14ac:dyDescent="0.2">
      <c r="A433" t="s">
        <v>8219</v>
      </c>
      <c r="B433" s="12">
        <v>20</v>
      </c>
      <c r="I433" s="12" t="s">
        <v>8221</v>
      </c>
      <c r="J433" s="12">
        <v>5</v>
      </c>
    </row>
    <row r="434" spans="1:10" x14ac:dyDescent="0.2">
      <c r="A434" t="s">
        <v>8219</v>
      </c>
      <c r="B434" s="12">
        <v>154</v>
      </c>
      <c r="I434" s="12" t="s">
        <v>8221</v>
      </c>
      <c r="J434" s="12">
        <v>45</v>
      </c>
    </row>
    <row r="435" spans="1:10" x14ac:dyDescent="0.2">
      <c r="A435" t="s">
        <v>8219</v>
      </c>
      <c r="B435" s="12">
        <v>41</v>
      </c>
      <c r="I435" s="12" t="s">
        <v>8221</v>
      </c>
      <c r="J435" s="12">
        <v>8</v>
      </c>
    </row>
    <row r="436" spans="1:10" x14ac:dyDescent="0.2">
      <c r="A436" t="s">
        <v>8219</v>
      </c>
      <c r="B436" s="12">
        <v>75</v>
      </c>
      <c r="I436" s="12" t="s">
        <v>8221</v>
      </c>
      <c r="J436" s="12">
        <v>3</v>
      </c>
    </row>
    <row r="437" spans="1:10" x14ac:dyDescent="0.2">
      <c r="A437" t="s">
        <v>8219</v>
      </c>
      <c r="B437" s="12">
        <v>40</v>
      </c>
      <c r="I437" s="12" t="s">
        <v>8221</v>
      </c>
      <c r="J437" s="12">
        <v>24</v>
      </c>
    </row>
    <row r="438" spans="1:10" x14ac:dyDescent="0.2">
      <c r="A438" t="s">
        <v>8219</v>
      </c>
      <c r="B438" s="12">
        <v>46</v>
      </c>
      <c r="I438" s="12" t="s">
        <v>8221</v>
      </c>
      <c r="J438" s="12">
        <v>18</v>
      </c>
    </row>
    <row r="439" spans="1:10" x14ac:dyDescent="0.2">
      <c r="A439" t="s">
        <v>8219</v>
      </c>
      <c r="B439" s="12">
        <v>62</v>
      </c>
      <c r="I439" s="12" t="s">
        <v>8221</v>
      </c>
      <c r="J439" s="12">
        <v>12</v>
      </c>
    </row>
    <row r="440" spans="1:10" x14ac:dyDescent="0.2">
      <c r="A440" t="s">
        <v>8219</v>
      </c>
      <c r="B440" s="12">
        <v>61</v>
      </c>
      <c r="I440" s="12" t="s">
        <v>8221</v>
      </c>
      <c r="J440" s="12">
        <v>123</v>
      </c>
    </row>
    <row r="441" spans="1:10" x14ac:dyDescent="0.2">
      <c r="A441" t="s">
        <v>8219</v>
      </c>
      <c r="B441" s="12">
        <v>96</v>
      </c>
      <c r="I441" s="12" t="s">
        <v>8221</v>
      </c>
      <c r="J441" s="12">
        <v>96</v>
      </c>
    </row>
    <row r="442" spans="1:10" x14ac:dyDescent="0.2">
      <c r="A442" t="s">
        <v>8219</v>
      </c>
      <c r="B442" s="12">
        <v>190</v>
      </c>
      <c r="I442" s="12" t="s">
        <v>8221</v>
      </c>
      <c r="J442" s="12">
        <v>31</v>
      </c>
    </row>
    <row r="443" spans="1:10" x14ac:dyDescent="0.2">
      <c r="A443" t="s">
        <v>8219</v>
      </c>
      <c r="B443" s="12">
        <v>94</v>
      </c>
      <c r="I443" s="12" t="s">
        <v>8221</v>
      </c>
      <c r="J443" s="12">
        <v>4</v>
      </c>
    </row>
    <row r="444" spans="1:10" x14ac:dyDescent="0.2">
      <c r="A444" t="s">
        <v>8219</v>
      </c>
      <c r="B444" s="12">
        <v>39</v>
      </c>
      <c r="I444" s="12" t="s">
        <v>8221</v>
      </c>
      <c r="J444" s="12">
        <v>3</v>
      </c>
    </row>
    <row r="445" spans="1:10" x14ac:dyDescent="0.2">
      <c r="A445" t="s">
        <v>8219</v>
      </c>
      <c r="B445" s="12">
        <v>127</v>
      </c>
      <c r="I445" s="12" t="s">
        <v>8221</v>
      </c>
      <c r="J445" s="12">
        <v>179</v>
      </c>
    </row>
    <row r="446" spans="1:10" x14ac:dyDescent="0.2">
      <c r="A446" t="s">
        <v>8219</v>
      </c>
      <c r="B446" s="12">
        <v>159</v>
      </c>
      <c r="I446" s="12" t="s">
        <v>8221</v>
      </c>
      <c r="J446" s="12">
        <v>3</v>
      </c>
    </row>
    <row r="447" spans="1:10" x14ac:dyDescent="0.2">
      <c r="A447" t="s">
        <v>8219</v>
      </c>
      <c r="B447" s="12">
        <v>177</v>
      </c>
      <c r="I447" s="12" t="s">
        <v>8221</v>
      </c>
      <c r="J447" s="12">
        <v>23</v>
      </c>
    </row>
    <row r="448" spans="1:10" x14ac:dyDescent="0.2">
      <c r="A448" t="s">
        <v>8219</v>
      </c>
      <c r="B448" s="12">
        <v>47</v>
      </c>
      <c r="I448" s="12" t="s">
        <v>8221</v>
      </c>
      <c r="J448" s="12">
        <v>23</v>
      </c>
    </row>
    <row r="449" spans="1:10" x14ac:dyDescent="0.2">
      <c r="A449" t="s">
        <v>8219</v>
      </c>
      <c r="B449" s="12">
        <v>1</v>
      </c>
      <c r="I449" s="12" t="s">
        <v>8221</v>
      </c>
      <c r="J449" s="12">
        <v>41</v>
      </c>
    </row>
    <row r="450" spans="1:10" x14ac:dyDescent="0.2">
      <c r="A450" t="s">
        <v>8219</v>
      </c>
      <c r="B450" s="12">
        <v>16</v>
      </c>
      <c r="I450" s="12" t="s">
        <v>8221</v>
      </c>
      <c r="J450" s="12">
        <v>0</v>
      </c>
    </row>
    <row r="451" spans="1:10" x14ac:dyDescent="0.2">
      <c r="A451" t="s">
        <v>8219</v>
      </c>
      <c r="B451" s="12">
        <v>115</v>
      </c>
      <c r="I451" s="12" t="s">
        <v>8221</v>
      </c>
      <c r="J451" s="12">
        <v>32</v>
      </c>
    </row>
    <row r="452" spans="1:10" x14ac:dyDescent="0.2">
      <c r="A452" t="s">
        <v>8219</v>
      </c>
      <c r="B452" s="12">
        <v>133</v>
      </c>
      <c r="I452" s="12" t="s">
        <v>8221</v>
      </c>
      <c r="J452" s="12">
        <v>2</v>
      </c>
    </row>
    <row r="453" spans="1:10" x14ac:dyDescent="0.2">
      <c r="A453" t="s">
        <v>8219</v>
      </c>
      <c r="B453" s="12">
        <v>70</v>
      </c>
      <c r="I453" s="12" t="s">
        <v>8221</v>
      </c>
      <c r="J453" s="12">
        <v>7</v>
      </c>
    </row>
    <row r="454" spans="1:10" x14ac:dyDescent="0.2">
      <c r="A454" t="s">
        <v>8219</v>
      </c>
      <c r="B454" s="12">
        <v>62</v>
      </c>
      <c r="I454" s="12" t="s">
        <v>8221</v>
      </c>
      <c r="J454" s="12">
        <v>4</v>
      </c>
    </row>
    <row r="455" spans="1:10" x14ac:dyDescent="0.2">
      <c r="A455" t="s">
        <v>8219</v>
      </c>
      <c r="B455" s="12">
        <v>10</v>
      </c>
      <c r="I455" s="12" t="s">
        <v>8221</v>
      </c>
      <c r="J455" s="12">
        <v>196</v>
      </c>
    </row>
    <row r="456" spans="1:10" x14ac:dyDescent="0.2">
      <c r="A456" t="s">
        <v>8219</v>
      </c>
      <c r="B456" s="12">
        <v>499</v>
      </c>
      <c r="I456" s="12" t="s">
        <v>8221</v>
      </c>
      <c r="J456" s="12">
        <v>11</v>
      </c>
    </row>
    <row r="457" spans="1:10" x14ac:dyDescent="0.2">
      <c r="A457" t="s">
        <v>8219</v>
      </c>
      <c r="B457" s="12">
        <v>47</v>
      </c>
      <c r="I457" s="12" t="s">
        <v>8221</v>
      </c>
      <c r="J457" s="12">
        <v>9</v>
      </c>
    </row>
    <row r="458" spans="1:10" x14ac:dyDescent="0.2">
      <c r="A458" t="s">
        <v>8219</v>
      </c>
      <c r="B458" s="12">
        <v>28</v>
      </c>
      <c r="I458" s="12" t="s">
        <v>8221</v>
      </c>
      <c r="J458" s="12">
        <v>5</v>
      </c>
    </row>
    <row r="459" spans="1:10" x14ac:dyDescent="0.2">
      <c r="A459" t="s">
        <v>8219</v>
      </c>
      <c r="B459" s="12">
        <v>24</v>
      </c>
      <c r="I459" s="12" t="s">
        <v>8221</v>
      </c>
      <c r="J459" s="12">
        <v>8</v>
      </c>
    </row>
    <row r="460" spans="1:10" x14ac:dyDescent="0.2">
      <c r="A460" t="s">
        <v>8219</v>
      </c>
      <c r="B460" s="12">
        <v>76</v>
      </c>
      <c r="I460" s="12" t="s">
        <v>8221</v>
      </c>
      <c r="J460" s="12">
        <v>229</v>
      </c>
    </row>
    <row r="461" spans="1:10" x14ac:dyDescent="0.2">
      <c r="A461" t="s">
        <v>8219</v>
      </c>
      <c r="B461" s="12">
        <v>98</v>
      </c>
      <c r="I461" s="12" t="s">
        <v>8221</v>
      </c>
      <c r="J461" s="12">
        <v>40</v>
      </c>
    </row>
    <row r="462" spans="1:10" x14ac:dyDescent="0.2">
      <c r="A462" t="s">
        <v>8219</v>
      </c>
      <c r="B462" s="12">
        <v>30</v>
      </c>
      <c r="I462" s="12" t="s">
        <v>8221</v>
      </c>
      <c r="J462" s="12">
        <v>123</v>
      </c>
    </row>
    <row r="463" spans="1:10" x14ac:dyDescent="0.2">
      <c r="A463" t="s">
        <v>8219</v>
      </c>
      <c r="B463" s="12">
        <v>478</v>
      </c>
      <c r="I463" s="12" t="s">
        <v>8221</v>
      </c>
      <c r="J463" s="12">
        <v>5</v>
      </c>
    </row>
    <row r="464" spans="1:10" x14ac:dyDescent="0.2">
      <c r="A464" t="s">
        <v>8219</v>
      </c>
      <c r="B464" s="12">
        <v>74</v>
      </c>
      <c r="I464" s="12" t="s">
        <v>8221</v>
      </c>
      <c r="J464" s="12">
        <v>148</v>
      </c>
    </row>
    <row r="465" spans="1:10" x14ac:dyDescent="0.2">
      <c r="A465" t="s">
        <v>8219</v>
      </c>
      <c r="B465" s="12">
        <v>131</v>
      </c>
      <c r="I465" s="12" t="s">
        <v>8221</v>
      </c>
      <c r="J465" s="12">
        <v>10</v>
      </c>
    </row>
    <row r="466" spans="1:10" x14ac:dyDescent="0.2">
      <c r="A466" t="s">
        <v>8219</v>
      </c>
      <c r="B466" s="12">
        <v>61</v>
      </c>
      <c r="I466" s="12" t="s">
        <v>8221</v>
      </c>
      <c r="J466" s="12">
        <v>4</v>
      </c>
    </row>
    <row r="467" spans="1:10" x14ac:dyDescent="0.2">
      <c r="A467" t="s">
        <v>8219</v>
      </c>
      <c r="B467" s="12">
        <v>1071</v>
      </c>
      <c r="I467" s="12" t="s">
        <v>8221</v>
      </c>
      <c r="J467" s="12">
        <v>21</v>
      </c>
    </row>
    <row r="468" spans="1:10" x14ac:dyDescent="0.2">
      <c r="A468" t="s">
        <v>8219</v>
      </c>
      <c r="B468" s="12">
        <v>122</v>
      </c>
      <c r="I468" s="12" t="s">
        <v>8221</v>
      </c>
      <c r="J468" s="12">
        <v>2</v>
      </c>
    </row>
    <row r="469" spans="1:10" x14ac:dyDescent="0.2">
      <c r="A469" t="s">
        <v>8219</v>
      </c>
      <c r="B469" s="12">
        <v>111</v>
      </c>
      <c r="I469" s="12" t="s">
        <v>8221</v>
      </c>
      <c r="J469" s="12">
        <v>0</v>
      </c>
    </row>
    <row r="470" spans="1:10" x14ac:dyDescent="0.2">
      <c r="A470" t="s">
        <v>8219</v>
      </c>
      <c r="B470" s="12">
        <v>255</v>
      </c>
      <c r="I470" s="12" t="s">
        <v>8221</v>
      </c>
      <c r="J470" s="12">
        <v>4</v>
      </c>
    </row>
    <row r="471" spans="1:10" x14ac:dyDescent="0.2">
      <c r="A471" t="s">
        <v>8219</v>
      </c>
      <c r="B471" s="12">
        <v>141</v>
      </c>
      <c r="I471" s="12" t="s">
        <v>8221</v>
      </c>
      <c r="J471" s="12">
        <v>1</v>
      </c>
    </row>
    <row r="472" spans="1:10" x14ac:dyDescent="0.2">
      <c r="A472" t="s">
        <v>8219</v>
      </c>
      <c r="B472" s="12">
        <v>159</v>
      </c>
      <c r="I472" s="12" t="s">
        <v>8221</v>
      </c>
      <c r="J472" s="12">
        <v>30</v>
      </c>
    </row>
    <row r="473" spans="1:10" x14ac:dyDescent="0.2">
      <c r="A473" t="s">
        <v>8219</v>
      </c>
      <c r="B473" s="12">
        <v>99</v>
      </c>
      <c r="I473" s="12" t="s">
        <v>8221</v>
      </c>
      <c r="J473" s="12">
        <v>3</v>
      </c>
    </row>
    <row r="474" spans="1:10" x14ac:dyDescent="0.2">
      <c r="A474" t="s">
        <v>8219</v>
      </c>
      <c r="B474" s="12">
        <v>96</v>
      </c>
      <c r="I474" s="12" t="s">
        <v>8221</v>
      </c>
      <c r="J474" s="12">
        <v>975</v>
      </c>
    </row>
    <row r="475" spans="1:10" x14ac:dyDescent="0.2">
      <c r="A475" t="s">
        <v>8219</v>
      </c>
      <c r="B475" s="12">
        <v>27</v>
      </c>
      <c r="I475" s="12" t="s">
        <v>8221</v>
      </c>
      <c r="J475" s="12">
        <v>167</v>
      </c>
    </row>
    <row r="476" spans="1:10" x14ac:dyDescent="0.2">
      <c r="A476" t="s">
        <v>8219</v>
      </c>
      <c r="B476" s="12">
        <v>166</v>
      </c>
      <c r="I476" s="12" t="s">
        <v>8221</v>
      </c>
      <c r="J476" s="12">
        <v>5</v>
      </c>
    </row>
    <row r="477" spans="1:10" x14ac:dyDescent="0.2">
      <c r="A477" t="s">
        <v>8219</v>
      </c>
      <c r="B477" s="12">
        <v>76</v>
      </c>
      <c r="I477" s="12" t="s">
        <v>8221</v>
      </c>
      <c r="J477" s="12">
        <v>18</v>
      </c>
    </row>
    <row r="478" spans="1:10" x14ac:dyDescent="0.2">
      <c r="A478" t="s">
        <v>8219</v>
      </c>
      <c r="B478" s="12">
        <v>211</v>
      </c>
      <c r="I478" s="12" t="s">
        <v>8221</v>
      </c>
      <c r="J478" s="12">
        <v>98</v>
      </c>
    </row>
    <row r="479" spans="1:10" x14ac:dyDescent="0.2">
      <c r="A479" t="s">
        <v>8219</v>
      </c>
      <c r="B479" s="12">
        <v>21</v>
      </c>
      <c r="I479" s="12" t="s">
        <v>8221</v>
      </c>
      <c r="J479" s="12">
        <v>4</v>
      </c>
    </row>
    <row r="480" spans="1:10" x14ac:dyDescent="0.2">
      <c r="A480" t="s">
        <v>8219</v>
      </c>
      <c r="B480" s="12">
        <v>61</v>
      </c>
      <c r="I480" s="12" t="s">
        <v>8221</v>
      </c>
      <c r="J480" s="12">
        <v>3</v>
      </c>
    </row>
    <row r="481" spans="1:10" x14ac:dyDescent="0.2">
      <c r="A481" t="s">
        <v>8219</v>
      </c>
      <c r="B481" s="12">
        <v>30</v>
      </c>
      <c r="I481" s="12" t="s">
        <v>8221</v>
      </c>
      <c r="J481" s="12">
        <v>1</v>
      </c>
    </row>
    <row r="482" spans="1:10" x14ac:dyDescent="0.2">
      <c r="A482" t="s">
        <v>8219</v>
      </c>
      <c r="B482" s="12">
        <v>375</v>
      </c>
      <c r="I482" s="12" t="s">
        <v>8221</v>
      </c>
      <c r="J482" s="12">
        <v>0</v>
      </c>
    </row>
    <row r="483" spans="1:10" x14ac:dyDescent="0.2">
      <c r="A483" t="s">
        <v>8219</v>
      </c>
      <c r="B483" s="12">
        <v>111</v>
      </c>
      <c r="I483" s="12" t="s">
        <v>8221</v>
      </c>
      <c r="J483" s="12">
        <v>9</v>
      </c>
    </row>
    <row r="484" spans="1:10" x14ac:dyDescent="0.2">
      <c r="A484" t="s">
        <v>8219</v>
      </c>
      <c r="B484" s="12">
        <v>123</v>
      </c>
      <c r="I484" s="12" t="s">
        <v>8221</v>
      </c>
      <c r="J484" s="12">
        <v>2</v>
      </c>
    </row>
    <row r="485" spans="1:10" x14ac:dyDescent="0.2">
      <c r="A485" t="s">
        <v>8219</v>
      </c>
      <c r="B485" s="12">
        <v>70</v>
      </c>
      <c r="I485" s="12" t="s">
        <v>8221</v>
      </c>
      <c r="J485" s="12">
        <v>0</v>
      </c>
    </row>
    <row r="486" spans="1:10" x14ac:dyDescent="0.2">
      <c r="A486" t="s">
        <v>8219</v>
      </c>
      <c r="B486" s="12">
        <v>85</v>
      </c>
      <c r="I486" s="12" t="s">
        <v>8221</v>
      </c>
      <c r="J486" s="12">
        <v>147</v>
      </c>
    </row>
    <row r="487" spans="1:10" x14ac:dyDescent="0.2">
      <c r="A487" t="s">
        <v>8219</v>
      </c>
      <c r="B487" s="12">
        <v>86</v>
      </c>
      <c r="I487" s="12" t="s">
        <v>8221</v>
      </c>
      <c r="J487" s="12">
        <v>49</v>
      </c>
    </row>
    <row r="488" spans="1:10" x14ac:dyDescent="0.2">
      <c r="A488" t="s">
        <v>8219</v>
      </c>
      <c r="B488" s="12">
        <v>13</v>
      </c>
      <c r="I488" s="12" t="s">
        <v>8221</v>
      </c>
      <c r="J488" s="12">
        <v>1</v>
      </c>
    </row>
    <row r="489" spans="1:10" x14ac:dyDescent="0.2">
      <c r="A489" t="s">
        <v>8219</v>
      </c>
      <c r="B489" s="12">
        <v>33</v>
      </c>
      <c r="I489" s="12" t="s">
        <v>8221</v>
      </c>
      <c r="J489" s="12">
        <v>2</v>
      </c>
    </row>
    <row r="490" spans="1:10" x14ac:dyDescent="0.2">
      <c r="A490" t="s">
        <v>8219</v>
      </c>
      <c r="B490" s="12">
        <v>15</v>
      </c>
      <c r="I490" s="12" t="s">
        <v>8221</v>
      </c>
      <c r="J490" s="12">
        <v>7</v>
      </c>
    </row>
    <row r="491" spans="1:10" x14ac:dyDescent="0.2">
      <c r="A491" t="s">
        <v>8219</v>
      </c>
      <c r="B491" s="12">
        <v>273</v>
      </c>
      <c r="I491" s="12" t="s">
        <v>8221</v>
      </c>
      <c r="J491" s="12">
        <v>4</v>
      </c>
    </row>
    <row r="492" spans="1:10" x14ac:dyDescent="0.2">
      <c r="A492" t="s">
        <v>8219</v>
      </c>
      <c r="B492" s="12">
        <v>714</v>
      </c>
      <c r="I492" s="12" t="s">
        <v>8221</v>
      </c>
      <c r="J492" s="12">
        <v>27</v>
      </c>
    </row>
    <row r="493" spans="1:10" x14ac:dyDescent="0.2">
      <c r="A493" t="s">
        <v>8219</v>
      </c>
      <c r="B493" s="12">
        <v>170</v>
      </c>
      <c r="I493" s="12" t="s">
        <v>8221</v>
      </c>
      <c r="J493" s="12">
        <v>94</v>
      </c>
    </row>
    <row r="494" spans="1:10" x14ac:dyDescent="0.2">
      <c r="A494" t="s">
        <v>8219</v>
      </c>
      <c r="B494" s="12">
        <v>512</v>
      </c>
      <c r="I494" s="12" t="s">
        <v>8221</v>
      </c>
      <c r="J494" s="12">
        <v>29</v>
      </c>
    </row>
    <row r="495" spans="1:10" x14ac:dyDescent="0.2">
      <c r="A495" t="s">
        <v>8219</v>
      </c>
      <c r="B495" s="12">
        <v>314</v>
      </c>
      <c r="I495" s="12" t="s">
        <v>8221</v>
      </c>
      <c r="J495" s="12">
        <v>7</v>
      </c>
    </row>
    <row r="496" spans="1:10" x14ac:dyDescent="0.2">
      <c r="A496" t="s">
        <v>8219</v>
      </c>
      <c r="B496" s="12">
        <v>167</v>
      </c>
      <c r="I496" s="12" t="s">
        <v>8221</v>
      </c>
      <c r="J496" s="12">
        <v>22</v>
      </c>
    </row>
    <row r="497" spans="1:10" x14ac:dyDescent="0.2">
      <c r="A497" t="s">
        <v>8219</v>
      </c>
      <c r="B497" s="12">
        <v>9</v>
      </c>
      <c r="I497" s="12" t="s">
        <v>8221</v>
      </c>
      <c r="J497" s="12">
        <v>1</v>
      </c>
    </row>
    <row r="498" spans="1:10" x14ac:dyDescent="0.2">
      <c r="A498" t="s">
        <v>8219</v>
      </c>
      <c r="B498" s="12">
        <v>103</v>
      </c>
      <c r="I498" s="12" t="s">
        <v>8221</v>
      </c>
      <c r="J498" s="12">
        <v>10</v>
      </c>
    </row>
    <row r="499" spans="1:10" x14ac:dyDescent="0.2">
      <c r="A499" t="s">
        <v>8219</v>
      </c>
      <c r="B499" s="12">
        <v>111</v>
      </c>
      <c r="I499" s="12" t="s">
        <v>8221</v>
      </c>
      <c r="J499" s="12">
        <v>6</v>
      </c>
    </row>
    <row r="500" spans="1:10" x14ac:dyDescent="0.2">
      <c r="A500" t="s">
        <v>8219</v>
      </c>
      <c r="B500" s="12">
        <v>271</v>
      </c>
      <c r="I500" s="12" t="s">
        <v>8221</v>
      </c>
      <c r="J500" s="12">
        <v>24</v>
      </c>
    </row>
    <row r="501" spans="1:10" x14ac:dyDescent="0.2">
      <c r="A501" t="s">
        <v>8219</v>
      </c>
      <c r="B501" s="12">
        <v>101</v>
      </c>
      <c r="I501" s="12" t="s">
        <v>8221</v>
      </c>
      <c r="J501" s="12">
        <v>15</v>
      </c>
    </row>
    <row r="502" spans="1:10" x14ac:dyDescent="0.2">
      <c r="A502" t="s">
        <v>8219</v>
      </c>
      <c r="B502" s="12">
        <v>57</v>
      </c>
      <c r="I502" s="12" t="s">
        <v>8221</v>
      </c>
      <c r="J502" s="12">
        <v>37</v>
      </c>
    </row>
    <row r="503" spans="1:10" x14ac:dyDescent="0.2">
      <c r="A503" t="s">
        <v>8219</v>
      </c>
      <c r="B503" s="12">
        <v>62</v>
      </c>
      <c r="I503" s="12" t="s">
        <v>8221</v>
      </c>
      <c r="J503" s="12">
        <v>20</v>
      </c>
    </row>
    <row r="504" spans="1:10" x14ac:dyDescent="0.2">
      <c r="A504" t="s">
        <v>8219</v>
      </c>
      <c r="B504" s="12">
        <v>32</v>
      </c>
      <c r="I504" s="12" t="s">
        <v>8221</v>
      </c>
      <c r="J504" s="12">
        <v>7</v>
      </c>
    </row>
    <row r="505" spans="1:10" x14ac:dyDescent="0.2">
      <c r="A505" t="s">
        <v>8219</v>
      </c>
      <c r="B505" s="12">
        <v>141</v>
      </c>
      <c r="I505" s="12" t="s">
        <v>8221</v>
      </c>
      <c r="J505" s="12">
        <v>0</v>
      </c>
    </row>
    <row r="506" spans="1:10" x14ac:dyDescent="0.2">
      <c r="A506" t="s">
        <v>8219</v>
      </c>
      <c r="B506" s="12">
        <v>75</v>
      </c>
      <c r="I506" s="12" t="s">
        <v>8221</v>
      </c>
      <c r="J506" s="12">
        <v>21</v>
      </c>
    </row>
    <row r="507" spans="1:10" x14ac:dyDescent="0.2">
      <c r="A507" t="s">
        <v>8219</v>
      </c>
      <c r="B507" s="12">
        <v>46</v>
      </c>
      <c r="I507" s="12" t="s">
        <v>8221</v>
      </c>
      <c r="J507" s="12">
        <v>3</v>
      </c>
    </row>
    <row r="508" spans="1:10" x14ac:dyDescent="0.2">
      <c r="A508" t="s">
        <v>8219</v>
      </c>
      <c r="B508" s="12">
        <v>103</v>
      </c>
      <c r="I508" s="12" t="s">
        <v>8221</v>
      </c>
      <c r="J508" s="12">
        <v>11</v>
      </c>
    </row>
    <row r="509" spans="1:10" x14ac:dyDescent="0.2">
      <c r="A509" t="s">
        <v>8219</v>
      </c>
      <c r="B509" s="12">
        <v>6</v>
      </c>
      <c r="I509" s="12" t="s">
        <v>8221</v>
      </c>
      <c r="J509" s="12">
        <v>1</v>
      </c>
    </row>
    <row r="510" spans="1:10" x14ac:dyDescent="0.2">
      <c r="A510" t="s">
        <v>8219</v>
      </c>
      <c r="B510" s="12">
        <v>83</v>
      </c>
      <c r="I510" s="12" t="s">
        <v>8221</v>
      </c>
      <c r="J510" s="12">
        <v>312</v>
      </c>
    </row>
    <row r="511" spans="1:10" x14ac:dyDescent="0.2">
      <c r="A511" t="s">
        <v>8219</v>
      </c>
      <c r="B511" s="12">
        <v>108</v>
      </c>
      <c r="I511" s="12" t="s">
        <v>8221</v>
      </c>
      <c r="J511" s="12">
        <v>1</v>
      </c>
    </row>
    <row r="512" spans="1:10" x14ac:dyDescent="0.2">
      <c r="A512" t="s">
        <v>8219</v>
      </c>
      <c r="B512" s="12">
        <v>25</v>
      </c>
      <c r="I512" s="12" t="s">
        <v>8221</v>
      </c>
      <c r="J512" s="12">
        <v>3</v>
      </c>
    </row>
    <row r="513" spans="1:10" x14ac:dyDescent="0.2">
      <c r="A513" t="s">
        <v>8219</v>
      </c>
      <c r="B513" s="12">
        <v>549</v>
      </c>
      <c r="I513" s="12" t="s">
        <v>8221</v>
      </c>
      <c r="J513" s="12">
        <v>4</v>
      </c>
    </row>
    <row r="514" spans="1:10" x14ac:dyDescent="0.2">
      <c r="A514" t="s">
        <v>8219</v>
      </c>
      <c r="B514" s="12">
        <v>222</v>
      </c>
      <c r="I514" s="12" t="s">
        <v>8221</v>
      </c>
      <c r="J514" s="12">
        <v>10</v>
      </c>
    </row>
    <row r="515" spans="1:10" x14ac:dyDescent="0.2">
      <c r="A515" t="s">
        <v>8219</v>
      </c>
      <c r="B515" s="12">
        <v>183</v>
      </c>
      <c r="I515" s="12" t="s">
        <v>8221</v>
      </c>
      <c r="J515" s="12">
        <v>8</v>
      </c>
    </row>
    <row r="516" spans="1:10" x14ac:dyDescent="0.2">
      <c r="A516" t="s">
        <v>8219</v>
      </c>
      <c r="B516" s="12">
        <v>89</v>
      </c>
      <c r="I516" s="12" t="s">
        <v>8221</v>
      </c>
      <c r="J516" s="12">
        <v>3</v>
      </c>
    </row>
    <row r="517" spans="1:10" x14ac:dyDescent="0.2">
      <c r="A517" t="s">
        <v>8219</v>
      </c>
      <c r="B517" s="12">
        <v>253</v>
      </c>
      <c r="I517" s="12" t="s">
        <v>8221</v>
      </c>
      <c r="J517" s="12">
        <v>1</v>
      </c>
    </row>
    <row r="518" spans="1:10" x14ac:dyDescent="0.2">
      <c r="A518" t="s">
        <v>8219</v>
      </c>
      <c r="B518" s="12">
        <v>140</v>
      </c>
      <c r="I518" s="12" t="s">
        <v>8221</v>
      </c>
      <c r="J518" s="12">
        <v>0</v>
      </c>
    </row>
    <row r="519" spans="1:10" x14ac:dyDescent="0.2">
      <c r="A519" t="s">
        <v>8219</v>
      </c>
      <c r="B519" s="12">
        <v>103</v>
      </c>
      <c r="I519" s="12" t="s">
        <v>8221</v>
      </c>
      <c r="J519" s="12">
        <v>5</v>
      </c>
    </row>
    <row r="520" spans="1:10" x14ac:dyDescent="0.2">
      <c r="A520" t="s">
        <v>8219</v>
      </c>
      <c r="B520" s="12">
        <v>138</v>
      </c>
      <c r="I520" s="12" t="s">
        <v>8221</v>
      </c>
      <c r="J520" s="12">
        <v>0</v>
      </c>
    </row>
    <row r="521" spans="1:10" x14ac:dyDescent="0.2">
      <c r="A521" t="s">
        <v>8219</v>
      </c>
      <c r="B521" s="12">
        <v>191</v>
      </c>
      <c r="I521" s="12" t="s">
        <v>8221</v>
      </c>
      <c r="J521" s="12">
        <v>3</v>
      </c>
    </row>
    <row r="522" spans="1:10" x14ac:dyDescent="0.2">
      <c r="A522" t="s">
        <v>8219</v>
      </c>
      <c r="B522" s="12">
        <v>45</v>
      </c>
      <c r="I522" s="12" t="s">
        <v>8221</v>
      </c>
      <c r="J522" s="12">
        <v>7</v>
      </c>
    </row>
    <row r="523" spans="1:10" x14ac:dyDescent="0.2">
      <c r="A523" t="s">
        <v>8219</v>
      </c>
      <c r="B523" s="12">
        <v>17</v>
      </c>
      <c r="I523" s="12" t="s">
        <v>8221</v>
      </c>
      <c r="J523" s="12">
        <v>0</v>
      </c>
    </row>
    <row r="524" spans="1:10" x14ac:dyDescent="0.2">
      <c r="A524" t="s">
        <v>8219</v>
      </c>
      <c r="B524" s="12">
        <v>31</v>
      </c>
      <c r="I524" s="12" t="s">
        <v>8221</v>
      </c>
      <c r="J524" s="12">
        <v>2</v>
      </c>
    </row>
    <row r="525" spans="1:10" x14ac:dyDescent="0.2">
      <c r="A525" t="s">
        <v>8219</v>
      </c>
      <c r="B525" s="12">
        <v>50</v>
      </c>
      <c r="I525" s="12" t="s">
        <v>8221</v>
      </c>
      <c r="J525" s="12">
        <v>23</v>
      </c>
    </row>
    <row r="526" spans="1:10" x14ac:dyDescent="0.2">
      <c r="A526" t="s">
        <v>8219</v>
      </c>
      <c r="B526" s="12">
        <v>59</v>
      </c>
      <c r="I526" s="12" t="s">
        <v>8221</v>
      </c>
      <c r="J526" s="12">
        <v>1</v>
      </c>
    </row>
    <row r="527" spans="1:10" x14ac:dyDescent="0.2">
      <c r="A527" t="s">
        <v>8219</v>
      </c>
      <c r="B527" s="12">
        <v>81</v>
      </c>
      <c r="I527" s="12" t="s">
        <v>8221</v>
      </c>
      <c r="J527" s="12">
        <v>2</v>
      </c>
    </row>
    <row r="528" spans="1:10" x14ac:dyDescent="0.2">
      <c r="A528" t="s">
        <v>8219</v>
      </c>
      <c r="B528" s="12">
        <v>508</v>
      </c>
      <c r="I528" s="12" t="s">
        <v>8221</v>
      </c>
      <c r="J528" s="12">
        <v>3</v>
      </c>
    </row>
    <row r="529" spans="1:10" x14ac:dyDescent="0.2">
      <c r="A529" t="s">
        <v>8219</v>
      </c>
      <c r="B529" s="12">
        <v>74</v>
      </c>
      <c r="I529" s="12" t="s">
        <v>8221</v>
      </c>
      <c r="J529" s="12">
        <v>0</v>
      </c>
    </row>
    <row r="530" spans="1:10" x14ac:dyDescent="0.2">
      <c r="A530" t="s">
        <v>8219</v>
      </c>
      <c r="B530" s="12">
        <v>141</v>
      </c>
      <c r="I530" s="12" t="s">
        <v>8221</v>
      </c>
      <c r="J530" s="12">
        <v>13</v>
      </c>
    </row>
    <row r="531" spans="1:10" x14ac:dyDescent="0.2">
      <c r="A531" t="s">
        <v>8219</v>
      </c>
      <c r="B531" s="12">
        <v>711</v>
      </c>
      <c r="I531" s="12" t="s">
        <v>8221</v>
      </c>
      <c r="J531" s="12">
        <v>1</v>
      </c>
    </row>
    <row r="532" spans="1:10" x14ac:dyDescent="0.2">
      <c r="A532" t="s">
        <v>8219</v>
      </c>
      <c r="B532" s="12">
        <v>141</v>
      </c>
      <c r="I532" s="12" t="s">
        <v>8221</v>
      </c>
      <c r="J532" s="12">
        <v>1</v>
      </c>
    </row>
    <row r="533" spans="1:10" x14ac:dyDescent="0.2">
      <c r="A533" t="s">
        <v>8219</v>
      </c>
      <c r="B533" s="12">
        <v>109</v>
      </c>
      <c r="I533" s="12" t="s">
        <v>8221</v>
      </c>
      <c r="J533" s="12">
        <v>1</v>
      </c>
    </row>
    <row r="534" spans="1:10" x14ac:dyDescent="0.2">
      <c r="A534" t="s">
        <v>8219</v>
      </c>
      <c r="B534" s="12">
        <v>361</v>
      </c>
      <c r="I534" s="12" t="s">
        <v>8221</v>
      </c>
      <c r="J534" s="12">
        <v>6</v>
      </c>
    </row>
    <row r="535" spans="1:10" x14ac:dyDescent="0.2">
      <c r="A535" t="s">
        <v>8219</v>
      </c>
      <c r="B535" s="12">
        <v>176</v>
      </c>
      <c r="I535" s="12" t="s">
        <v>8221</v>
      </c>
      <c r="J535" s="12">
        <v>39</v>
      </c>
    </row>
    <row r="536" spans="1:10" x14ac:dyDescent="0.2">
      <c r="A536" t="s">
        <v>8219</v>
      </c>
      <c r="B536" s="12">
        <v>670</v>
      </c>
      <c r="I536" s="12" t="s">
        <v>8221</v>
      </c>
      <c r="J536" s="12">
        <v>4</v>
      </c>
    </row>
    <row r="537" spans="1:10" x14ac:dyDescent="0.2">
      <c r="A537" t="s">
        <v>8219</v>
      </c>
      <c r="B537" s="12">
        <v>96</v>
      </c>
      <c r="I537" s="12" t="s">
        <v>8221</v>
      </c>
      <c r="J537" s="12">
        <v>1</v>
      </c>
    </row>
    <row r="538" spans="1:10" x14ac:dyDescent="0.2">
      <c r="A538" t="s">
        <v>8219</v>
      </c>
      <c r="B538" s="12">
        <v>74</v>
      </c>
      <c r="I538" s="12" t="s">
        <v>8221</v>
      </c>
      <c r="J538" s="12">
        <v>0</v>
      </c>
    </row>
    <row r="539" spans="1:10" x14ac:dyDescent="0.2">
      <c r="A539" t="s">
        <v>8219</v>
      </c>
      <c r="B539" s="12">
        <v>52</v>
      </c>
      <c r="I539" s="12" t="s">
        <v>8221</v>
      </c>
      <c r="J539" s="12">
        <v>0</v>
      </c>
    </row>
    <row r="540" spans="1:10" x14ac:dyDescent="0.2">
      <c r="A540" t="s">
        <v>8219</v>
      </c>
      <c r="B540" s="12">
        <v>105</v>
      </c>
      <c r="I540" s="12" t="s">
        <v>8221</v>
      </c>
      <c r="J540" s="12">
        <v>0</v>
      </c>
    </row>
    <row r="541" spans="1:10" x14ac:dyDescent="0.2">
      <c r="A541" t="s">
        <v>8219</v>
      </c>
      <c r="B541" s="12">
        <v>41</v>
      </c>
      <c r="I541" s="12" t="s">
        <v>8221</v>
      </c>
      <c r="J541" s="12">
        <v>8</v>
      </c>
    </row>
    <row r="542" spans="1:10" x14ac:dyDescent="0.2">
      <c r="A542" t="s">
        <v>8219</v>
      </c>
      <c r="B542" s="12">
        <v>34</v>
      </c>
      <c r="I542" s="12" t="s">
        <v>8221</v>
      </c>
      <c r="J542" s="12">
        <v>0</v>
      </c>
    </row>
    <row r="543" spans="1:10" x14ac:dyDescent="0.2">
      <c r="A543" t="s">
        <v>8219</v>
      </c>
      <c r="B543" s="12">
        <v>66</v>
      </c>
      <c r="I543" s="12" t="s">
        <v>8221</v>
      </c>
      <c r="J543" s="12">
        <v>1</v>
      </c>
    </row>
    <row r="544" spans="1:10" x14ac:dyDescent="0.2">
      <c r="A544" t="s">
        <v>8219</v>
      </c>
      <c r="B544" s="12">
        <v>50</v>
      </c>
      <c r="I544" s="12" t="s">
        <v>8221</v>
      </c>
      <c r="J544" s="12">
        <v>12</v>
      </c>
    </row>
    <row r="545" spans="1:10" x14ac:dyDescent="0.2">
      <c r="A545" t="s">
        <v>8219</v>
      </c>
      <c r="B545" s="12">
        <v>159</v>
      </c>
      <c r="I545" s="12" t="s">
        <v>8221</v>
      </c>
      <c r="J545" s="12">
        <v>0</v>
      </c>
    </row>
    <row r="546" spans="1:10" x14ac:dyDescent="0.2">
      <c r="A546" t="s">
        <v>8219</v>
      </c>
      <c r="B546" s="12">
        <v>182</v>
      </c>
      <c r="I546" s="12" t="s">
        <v>8221</v>
      </c>
      <c r="J546" s="12">
        <v>3</v>
      </c>
    </row>
    <row r="547" spans="1:10" x14ac:dyDescent="0.2">
      <c r="A547" t="s">
        <v>8219</v>
      </c>
      <c r="B547" s="12">
        <v>206</v>
      </c>
      <c r="I547" s="12" t="s">
        <v>8221</v>
      </c>
      <c r="J547" s="12">
        <v>2</v>
      </c>
    </row>
    <row r="548" spans="1:10" x14ac:dyDescent="0.2">
      <c r="A548" t="s">
        <v>8219</v>
      </c>
      <c r="B548" s="12">
        <v>169</v>
      </c>
      <c r="I548" s="12" t="s">
        <v>8221</v>
      </c>
      <c r="J548" s="12">
        <v>6</v>
      </c>
    </row>
    <row r="549" spans="1:10" x14ac:dyDescent="0.2">
      <c r="A549" t="s">
        <v>8219</v>
      </c>
      <c r="B549" s="12">
        <v>31</v>
      </c>
      <c r="I549" s="12" t="s">
        <v>8221</v>
      </c>
      <c r="J549" s="12">
        <v>0</v>
      </c>
    </row>
    <row r="550" spans="1:10" x14ac:dyDescent="0.2">
      <c r="A550" t="s">
        <v>8219</v>
      </c>
      <c r="B550" s="12">
        <v>28</v>
      </c>
      <c r="I550" s="12" t="s">
        <v>8221</v>
      </c>
      <c r="J550" s="12">
        <v>15</v>
      </c>
    </row>
    <row r="551" spans="1:10" x14ac:dyDescent="0.2">
      <c r="A551" t="s">
        <v>8219</v>
      </c>
      <c r="B551" s="12">
        <v>54</v>
      </c>
      <c r="I551" s="12" t="s">
        <v>8221</v>
      </c>
      <c r="J551" s="12">
        <v>1</v>
      </c>
    </row>
    <row r="552" spans="1:10" x14ac:dyDescent="0.2">
      <c r="A552" t="s">
        <v>8219</v>
      </c>
      <c r="B552" s="12">
        <v>467</v>
      </c>
      <c r="I552" s="12" t="s">
        <v>8221</v>
      </c>
      <c r="J552" s="12">
        <v>3</v>
      </c>
    </row>
    <row r="553" spans="1:10" x14ac:dyDescent="0.2">
      <c r="A553" t="s">
        <v>8219</v>
      </c>
      <c r="B553" s="12">
        <v>389</v>
      </c>
      <c r="I553" s="12" t="s">
        <v>8221</v>
      </c>
      <c r="J553" s="12">
        <v>8</v>
      </c>
    </row>
    <row r="554" spans="1:10" x14ac:dyDescent="0.2">
      <c r="A554" t="s">
        <v>8219</v>
      </c>
      <c r="B554" s="12">
        <v>68</v>
      </c>
      <c r="I554" s="12" t="s">
        <v>8221</v>
      </c>
      <c r="J554" s="12">
        <v>0</v>
      </c>
    </row>
    <row r="555" spans="1:10" x14ac:dyDescent="0.2">
      <c r="A555" t="s">
        <v>8219</v>
      </c>
      <c r="B555" s="12">
        <v>413</v>
      </c>
      <c r="I555" s="12" t="s">
        <v>8221</v>
      </c>
      <c r="J555" s="12">
        <v>3</v>
      </c>
    </row>
    <row r="556" spans="1:10" x14ac:dyDescent="0.2">
      <c r="A556" t="s">
        <v>8219</v>
      </c>
      <c r="B556" s="12">
        <v>190</v>
      </c>
      <c r="I556" s="12" t="s">
        <v>8221</v>
      </c>
      <c r="J556" s="12">
        <v>3</v>
      </c>
    </row>
    <row r="557" spans="1:10" x14ac:dyDescent="0.2">
      <c r="A557" t="s">
        <v>8219</v>
      </c>
      <c r="B557" s="12">
        <v>189</v>
      </c>
      <c r="I557" s="12" t="s">
        <v>8221</v>
      </c>
      <c r="J557" s="12">
        <v>0</v>
      </c>
    </row>
    <row r="558" spans="1:10" x14ac:dyDescent="0.2">
      <c r="A558" t="s">
        <v>8219</v>
      </c>
      <c r="B558" s="12">
        <v>130</v>
      </c>
      <c r="I558" s="12" t="s">
        <v>8221</v>
      </c>
      <c r="J558" s="12">
        <v>19</v>
      </c>
    </row>
    <row r="559" spans="1:10" x14ac:dyDescent="0.2">
      <c r="A559" t="s">
        <v>8219</v>
      </c>
      <c r="B559" s="12">
        <v>74</v>
      </c>
      <c r="I559" s="12" t="s">
        <v>8221</v>
      </c>
      <c r="J559" s="12">
        <v>0</v>
      </c>
    </row>
    <row r="560" spans="1:10" x14ac:dyDescent="0.2">
      <c r="A560" t="s">
        <v>8219</v>
      </c>
      <c r="B560" s="12">
        <v>274</v>
      </c>
      <c r="I560" s="12" t="s">
        <v>8221</v>
      </c>
      <c r="J560" s="12">
        <v>2</v>
      </c>
    </row>
    <row r="561" spans="1:10" x14ac:dyDescent="0.2">
      <c r="A561" t="s">
        <v>8219</v>
      </c>
      <c r="B561" s="12">
        <v>22</v>
      </c>
      <c r="I561" s="12" t="s">
        <v>8221</v>
      </c>
      <c r="J561" s="12">
        <v>0</v>
      </c>
    </row>
    <row r="562" spans="1:10" x14ac:dyDescent="0.2">
      <c r="A562" t="s">
        <v>8219</v>
      </c>
      <c r="B562" s="12">
        <v>31</v>
      </c>
      <c r="I562" s="12" t="s">
        <v>8221</v>
      </c>
      <c r="J562" s="12">
        <v>0</v>
      </c>
    </row>
    <row r="563" spans="1:10" x14ac:dyDescent="0.2">
      <c r="A563" t="s">
        <v>8219</v>
      </c>
      <c r="B563" s="12">
        <v>63</v>
      </c>
      <c r="I563" s="12" t="s">
        <v>8221</v>
      </c>
      <c r="J563" s="12">
        <v>25</v>
      </c>
    </row>
    <row r="564" spans="1:10" x14ac:dyDescent="0.2">
      <c r="A564" t="s">
        <v>8219</v>
      </c>
      <c r="B564" s="12">
        <v>20</v>
      </c>
      <c r="I564" s="12" t="s">
        <v>8221</v>
      </c>
      <c r="J564" s="12">
        <v>8</v>
      </c>
    </row>
    <row r="565" spans="1:10" x14ac:dyDescent="0.2">
      <c r="A565" t="s">
        <v>8219</v>
      </c>
      <c r="B565" s="12">
        <v>25</v>
      </c>
      <c r="I565" s="12" t="s">
        <v>8221</v>
      </c>
      <c r="J565" s="12">
        <v>16</v>
      </c>
    </row>
    <row r="566" spans="1:10" x14ac:dyDescent="0.2">
      <c r="A566" t="s">
        <v>8219</v>
      </c>
      <c r="B566" s="12">
        <v>61</v>
      </c>
      <c r="I566" s="12" t="s">
        <v>8221</v>
      </c>
      <c r="J566" s="12">
        <v>3</v>
      </c>
    </row>
    <row r="567" spans="1:10" x14ac:dyDescent="0.2">
      <c r="A567" t="s">
        <v>8219</v>
      </c>
      <c r="B567" s="12">
        <v>52</v>
      </c>
      <c r="I567" s="12" t="s">
        <v>8221</v>
      </c>
      <c r="J567" s="12">
        <v>3</v>
      </c>
    </row>
    <row r="568" spans="1:10" x14ac:dyDescent="0.2">
      <c r="A568" t="s">
        <v>8219</v>
      </c>
      <c r="B568" s="12">
        <v>86</v>
      </c>
      <c r="I568" s="12" t="s">
        <v>8221</v>
      </c>
      <c r="J568" s="12">
        <v>2</v>
      </c>
    </row>
    <row r="569" spans="1:10" x14ac:dyDescent="0.2">
      <c r="A569" t="s">
        <v>8219</v>
      </c>
      <c r="B569" s="12">
        <v>42</v>
      </c>
      <c r="I569" s="12" t="s">
        <v>8221</v>
      </c>
      <c r="J569" s="12">
        <v>1</v>
      </c>
    </row>
    <row r="570" spans="1:10" x14ac:dyDescent="0.2">
      <c r="A570" t="s">
        <v>8219</v>
      </c>
      <c r="B570" s="12">
        <v>52</v>
      </c>
      <c r="I570" s="12" t="s">
        <v>8221</v>
      </c>
      <c r="J570" s="12">
        <v>0</v>
      </c>
    </row>
    <row r="571" spans="1:10" x14ac:dyDescent="0.2">
      <c r="A571" t="s">
        <v>8219</v>
      </c>
      <c r="B571" s="12">
        <v>120</v>
      </c>
      <c r="I571" s="12" t="s">
        <v>8221</v>
      </c>
      <c r="J571" s="12">
        <v>1</v>
      </c>
    </row>
    <row r="572" spans="1:10" x14ac:dyDescent="0.2">
      <c r="A572" t="s">
        <v>8219</v>
      </c>
      <c r="B572" s="12">
        <v>22</v>
      </c>
      <c r="I572" s="12" t="s">
        <v>8221</v>
      </c>
      <c r="J572" s="12">
        <v>19</v>
      </c>
    </row>
    <row r="573" spans="1:10" x14ac:dyDescent="0.2">
      <c r="A573" t="s">
        <v>8219</v>
      </c>
      <c r="B573" s="12">
        <v>64</v>
      </c>
      <c r="I573" s="12" t="s">
        <v>8221</v>
      </c>
      <c r="J573" s="12">
        <v>9</v>
      </c>
    </row>
    <row r="574" spans="1:10" x14ac:dyDescent="0.2">
      <c r="A574" t="s">
        <v>8219</v>
      </c>
      <c r="B574" s="12">
        <v>23</v>
      </c>
      <c r="I574" s="12" t="s">
        <v>8221</v>
      </c>
      <c r="J574" s="12">
        <v>1</v>
      </c>
    </row>
    <row r="575" spans="1:10" x14ac:dyDescent="0.2">
      <c r="A575" t="s">
        <v>8219</v>
      </c>
      <c r="B575" s="12">
        <v>238</v>
      </c>
      <c r="I575" s="12" t="s">
        <v>8221</v>
      </c>
      <c r="J575" s="12">
        <v>0</v>
      </c>
    </row>
    <row r="576" spans="1:10" x14ac:dyDescent="0.2">
      <c r="A576" t="s">
        <v>8219</v>
      </c>
      <c r="B576" s="12">
        <v>33</v>
      </c>
      <c r="I576" s="12" t="s">
        <v>8221</v>
      </c>
      <c r="J576" s="12">
        <v>1</v>
      </c>
    </row>
    <row r="577" spans="1:10" x14ac:dyDescent="0.2">
      <c r="A577" t="s">
        <v>8219</v>
      </c>
      <c r="B577" s="12">
        <v>32</v>
      </c>
      <c r="I577" s="12" t="s">
        <v>8221</v>
      </c>
      <c r="J577" s="12">
        <v>5</v>
      </c>
    </row>
    <row r="578" spans="1:10" x14ac:dyDescent="0.2">
      <c r="A578" t="s">
        <v>8219</v>
      </c>
      <c r="B578" s="12">
        <v>24</v>
      </c>
      <c r="I578" s="12" t="s">
        <v>8221</v>
      </c>
      <c r="J578" s="12">
        <v>85</v>
      </c>
    </row>
    <row r="579" spans="1:10" x14ac:dyDescent="0.2">
      <c r="A579" t="s">
        <v>8219</v>
      </c>
      <c r="B579" s="12">
        <v>29</v>
      </c>
      <c r="I579" s="12" t="s">
        <v>8221</v>
      </c>
      <c r="J579" s="12">
        <v>3</v>
      </c>
    </row>
    <row r="580" spans="1:10" x14ac:dyDescent="0.2">
      <c r="A580" t="s">
        <v>8219</v>
      </c>
      <c r="B580" s="12">
        <v>50</v>
      </c>
      <c r="I580" s="12" t="s">
        <v>8221</v>
      </c>
      <c r="J580" s="12">
        <v>4</v>
      </c>
    </row>
    <row r="581" spans="1:10" x14ac:dyDescent="0.2">
      <c r="A581" t="s">
        <v>8219</v>
      </c>
      <c r="B581" s="12">
        <v>108</v>
      </c>
      <c r="I581" s="12" t="s">
        <v>8221</v>
      </c>
      <c r="J581" s="12">
        <v>3</v>
      </c>
    </row>
    <row r="582" spans="1:10" x14ac:dyDescent="0.2">
      <c r="A582" t="s">
        <v>8219</v>
      </c>
      <c r="B582" s="12">
        <v>139</v>
      </c>
      <c r="I582" s="12" t="s">
        <v>8221</v>
      </c>
      <c r="J582" s="12">
        <v>5</v>
      </c>
    </row>
    <row r="583" spans="1:10" x14ac:dyDescent="0.2">
      <c r="A583" t="s">
        <v>8219</v>
      </c>
      <c r="B583" s="12">
        <v>7</v>
      </c>
      <c r="I583" s="12" t="s">
        <v>8221</v>
      </c>
      <c r="J583" s="12">
        <v>17</v>
      </c>
    </row>
    <row r="584" spans="1:10" x14ac:dyDescent="0.2">
      <c r="A584" t="s">
        <v>8219</v>
      </c>
      <c r="B584" s="12">
        <v>149</v>
      </c>
      <c r="I584" s="12" t="s">
        <v>8221</v>
      </c>
      <c r="J584" s="12">
        <v>3</v>
      </c>
    </row>
    <row r="585" spans="1:10" x14ac:dyDescent="0.2">
      <c r="A585" t="s">
        <v>8219</v>
      </c>
      <c r="B585" s="12">
        <v>31</v>
      </c>
      <c r="I585" s="12" t="s">
        <v>8221</v>
      </c>
      <c r="J585" s="12">
        <v>2</v>
      </c>
    </row>
    <row r="586" spans="1:10" x14ac:dyDescent="0.2">
      <c r="A586" t="s">
        <v>8219</v>
      </c>
      <c r="B586" s="12">
        <v>26</v>
      </c>
      <c r="I586" s="12" t="s">
        <v>8221</v>
      </c>
      <c r="J586" s="12">
        <v>6</v>
      </c>
    </row>
    <row r="587" spans="1:10" x14ac:dyDescent="0.2">
      <c r="A587" t="s">
        <v>8219</v>
      </c>
      <c r="B587" s="12">
        <v>172</v>
      </c>
      <c r="I587" s="12" t="s">
        <v>8221</v>
      </c>
      <c r="J587" s="12">
        <v>0</v>
      </c>
    </row>
    <row r="588" spans="1:10" x14ac:dyDescent="0.2">
      <c r="A588" t="s">
        <v>8219</v>
      </c>
      <c r="B588" s="12">
        <v>78</v>
      </c>
      <c r="I588" s="12" t="s">
        <v>8221</v>
      </c>
      <c r="J588" s="12">
        <v>1</v>
      </c>
    </row>
    <row r="589" spans="1:10" x14ac:dyDescent="0.2">
      <c r="A589" t="s">
        <v>8219</v>
      </c>
      <c r="B589" s="12">
        <v>120</v>
      </c>
      <c r="I589" s="12" t="s">
        <v>8221</v>
      </c>
      <c r="J589" s="12">
        <v>3</v>
      </c>
    </row>
    <row r="590" spans="1:10" x14ac:dyDescent="0.2">
      <c r="A590" t="s">
        <v>8219</v>
      </c>
      <c r="B590" s="12">
        <v>227</v>
      </c>
      <c r="I590" s="12" t="s">
        <v>8221</v>
      </c>
      <c r="J590" s="12">
        <v>13</v>
      </c>
    </row>
    <row r="591" spans="1:10" x14ac:dyDescent="0.2">
      <c r="A591" t="s">
        <v>8219</v>
      </c>
      <c r="B591" s="12">
        <v>42</v>
      </c>
      <c r="I591" s="12" t="s">
        <v>8221</v>
      </c>
      <c r="J591" s="12">
        <v>1</v>
      </c>
    </row>
    <row r="592" spans="1:10" x14ac:dyDescent="0.2">
      <c r="A592" t="s">
        <v>8219</v>
      </c>
      <c r="B592" s="12">
        <v>64</v>
      </c>
      <c r="I592" s="12" t="s">
        <v>8221</v>
      </c>
      <c r="J592" s="12">
        <v>1</v>
      </c>
    </row>
    <row r="593" spans="1:10" x14ac:dyDescent="0.2">
      <c r="A593" t="s">
        <v>8219</v>
      </c>
      <c r="B593" s="12">
        <v>121</v>
      </c>
      <c r="I593" s="12" t="s">
        <v>8221</v>
      </c>
      <c r="J593" s="12">
        <v>9</v>
      </c>
    </row>
    <row r="594" spans="1:10" x14ac:dyDescent="0.2">
      <c r="A594" t="s">
        <v>8219</v>
      </c>
      <c r="B594" s="12">
        <v>87</v>
      </c>
      <c r="I594" s="12" t="s">
        <v>8221</v>
      </c>
      <c r="J594" s="12">
        <v>0</v>
      </c>
    </row>
    <row r="595" spans="1:10" x14ac:dyDescent="0.2">
      <c r="A595" t="s">
        <v>8219</v>
      </c>
      <c r="B595" s="12">
        <v>65</v>
      </c>
      <c r="I595" s="12" t="s">
        <v>8221</v>
      </c>
      <c r="J595" s="12">
        <v>2</v>
      </c>
    </row>
    <row r="596" spans="1:10" x14ac:dyDescent="0.2">
      <c r="A596" t="s">
        <v>8219</v>
      </c>
      <c r="B596" s="12">
        <v>49</v>
      </c>
      <c r="I596" s="12" t="s">
        <v>8221</v>
      </c>
      <c r="J596" s="12">
        <v>1</v>
      </c>
    </row>
    <row r="597" spans="1:10" x14ac:dyDescent="0.2">
      <c r="A597" t="s">
        <v>8219</v>
      </c>
      <c r="B597" s="12">
        <v>19</v>
      </c>
      <c r="I597" s="12" t="s">
        <v>8221</v>
      </c>
      <c r="J597" s="12">
        <v>10</v>
      </c>
    </row>
    <row r="598" spans="1:10" x14ac:dyDescent="0.2">
      <c r="A598" t="s">
        <v>8219</v>
      </c>
      <c r="B598" s="12">
        <v>81</v>
      </c>
      <c r="I598" s="12" t="s">
        <v>8221</v>
      </c>
      <c r="J598" s="12">
        <v>3</v>
      </c>
    </row>
    <row r="599" spans="1:10" x14ac:dyDescent="0.2">
      <c r="A599" t="s">
        <v>8219</v>
      </c>
      <c r="B599" s="12">
        <v>264</v>
      </c>
      <c r="I599" s="12" t="s">
        <v>8221</v>
      </c>
      <c r="J599" s="12">
        <v>2</v>
      </c>
    </row>
    <row r="600" spans="1:10" x14ac:dyDescent="0.2">
      <c r="A600" t="s">
        <v>8219</v>
      </c>
      <c r="B600" s="12">
        <v>25</v>
      </c>
      <c r="I600" s="12" t="s">
        <v>8221</v>
      </c>
      <c r="J600" s="12">
        <v>2</v>
      </c>
    </row>
    <row r="601" spans="1:10" x14ac:dyDescent="0.2">
      <c r="A601" t="s">
        <v>8219</v>
      </c>
      <c r="B601" s="12">
        <v>5</v>
      </c>
      <c r="I601" s="12" t="s">
        <v>8221</v>
      </c>
      <c r="J601" s="12">
        <v>1</v>
      </c>
    </row>
    <row r="602" spans="1:10" x14ac:dyDescent="0.2">
      <c r="A602" t="s">
        <v>8219</v>
      </c>
      <c r="B602" s="12">
        <v>144</v>
      </c>
      <c r="I602" s="12" t="s">
        <v>8221</v>
      </c>
      <c r="J602" s="12">
        <v>14</v>
      </c>
    </row>
    <row r="603" spans="1:10" x14ac:dyDescent="0.2">
      <c r="A603" t="s">
        <v>8219</v>
      </c>
      <c r="B603" s="12">
        <v>92</v>
      </c>
      <c r="I603" s="12" t="s">
        <v>8221</v>
      </c>
      <c r="J603" s="12">
        <v>0</v>
      </c>
    </row>
    <row r="604" spans="1:10" x14ac:dyDescent="0.2">
      <c r="A604" t="s">
        <v>8219</v>
      </c>
      <c r="B604" s="12">
        <v>147</v>
      </c>
      <c r="I604" s="12" t="s">
        <v>8221</v>
      </c>
      <c r="J604" s="12">
        <v>0</v>
      </c>
    </row>
    <row r="605" spans="1:10" x14ac:dyDescent="0.2">
      <c r="A605" t="s">
        <v>8219</v>
      </c>
      <c r="B605" s="12">
        <v>90</v>
      </c>
      <c r="I605" s="12" t="s">
        <v>8221</v>
      </c>
      <c r="J605" s="12">
        <v>4</v>
      </c>
    </row>
    <row r="606" spans="1:10" x14ac:dyDescent="0.2">
      <c r="A606" t="s">
        <v>8219</v>
      </c>
      <c r="B606" s="12">
        <v>87</v>
      </c>
      <c r="I606" s="12" t="s">
        <v>8221</v>
      </c>
      <c r="J606" s="12">
        <v>3</v>
      </c>
    </row>
    <row r="607" spans="1:10" x14ac:dyDescent="0.2">
      <c r="A607" t="s">
        <v>8219</v>
      </c>
      <c r="B607" s="12">
        <v>406</v>
      </c>
      <c r="I607" s="12" t="s">
        <v>8221</v>
      </c>
      <c r="J607" s="12">
        <v>0</v>
      </c>
    </row>
    <row r="608" spans="1:10" x14ac:dyDescent="0.2">
      <c r="A608" t="s">
        <v>8219</v>
      </c>
      <c r="B608" s="12">
        <v>20</v>
      </c>
      <c r="I608" s="12" t="s">
        <v>8221</v>
      </c>
      <c r="J608" s="12">
        <v>5</v>
      </c>
    </row>
    <row r="609" spans="1:10" x14ac:dyDescent="0.2">
      <c r="A609" t="s">
        <v>8219</v>
      </c>
      <c r="B609" s="12">
        <v>70</v>
      </c>
      <c r="I609" s="12" t="s">
        <v>8221</v>
      </c>
      <c r="J609" s="12">
        <v>47</v>
      </c>
    </row>
    <row r="610" spans="1:10" x14ac:dyDescent="0.2">
      <c r="A610" t="s">
        <v>8219</v>
      </c>
      <c r="B610" s="12">
        <v>16</v>
      </c>
      <c r="I610" s="12" t="s">
        <v>8221</v>
      </c>
      <c r="J610" s="12">
        <v>0</v>
      </c>
    </row>
    <row r="611" spans="1:10" x14ac:dyDescent="0.2">
      <c r="A611" t="s">
        <v>8219</v>
      </c>
      <c r="B611" s="12">
        <v>52</v>
      </c>
      <c r="I611" s="12" t="s">
        <v>8221</v>
      </c>
      <c r="J611" s="12">
        <v>10</v>
      </c>
    </row>
    <row r="612" spans="1:10" x14ac:dyDescent="0.2">
      <c r="A612" t="s">
        <v>8219</v>
      </c>
      <c r="B612" s="12">
        <v>66</v>
      </c>
      <c r="I612" s="12" t="s">
        <v>8221</v>
      </c>
      <c r="J612" s="12">
        <v>11</v>
      </c>
    </row>
    <row r="613" spans="1:10" x14ac:dyDescent="0.2">
      <c r="A613" t="s">
        <v>8219</v>
      </c>
      <c r="B613" s="12">
        <v>109</v>
      </c>
      <c r="I613" s="12" t="s">
        <v>8221</v>
      </c>
      <c r="J613" s="12">
        <v>2</v>
      </c>
    </row>
    <row r="614" spans="1:10" x14ac:dyDescent="0.2">
      <c r="A614" t="s">
        <v>8219</v>
      </c>
      <c r="B614" s="12">
        <v>168</v>
      </c>
      <c r="I614" s="12" t="s">
        <v>8221</v>
      </c>
      <c r="J614" s="12">
        <v>2</v>
      </c>
    </row>
    <row r="615" spans="1:10" x14ac:dyDescent="0.2">
      <c r="A615" t="s">
        <v>8219</v>
      </c>
      <c r="B615" s="12">
        <v>31</v>
      </c>
      <c r="I615" s="12" t="s">
        <v>8221</v>
      </c>
      <c r="J615" s="12">
        <v>22</v>
      </c>
    </row>
    <row r="616" spans="1:10" x14ac:dyDescent="0.2">
      <c r="A616" t="s">
        <v>8219</v>
      </c>
      <c r="B616" s="12">
        <v>133</v>
      </c>
      <c r="I616" s="12" t="s">
        <v>8221</v>
      </c>
      <c r="J616" s="12">
        <v>8</v>
      </c>
    </row>
    <row r="617" spans="1:10" x14ac:dyDescent="0.2">
      <c r="A617" t="s">
        <v>8219</v>
      </c>
      <c r="B617" s="12">
        <v>151</v>
      </c>
      <c r="I617" s="12" t="s">
        <v>8221</v>
      </c>
      <c r="J617" s="12">
        <v>6</v>
      </c>
    </row>
    <row r="618" spans="1:10" x14ac:dyDescent="0.2">
      <c r="A618" t="s">
        <v>8219</v>
      </c>
      <c r="B618" s="12">
        <v>5</v>
      </c>
      <c r="I618" s="12" t="s">
        <v>8221</v>
      </c>
      <c r="J618" s="12">
        <v>1</v>
      </c>
    </row>
    <row r="619" spans="1:10" x14ac:dyDescent="0.2">
      <c r="A619" t="s">
        <v>8219</v>
      </c>
      <c r="B619" s="12">
        <v>73</v>
      </c>
      <c r="I619" s="12" t="s">
        <v>8221</v>
      </c>
      <c r="J619" s="12">
        <v>3</v>
      </c>
    </row>
    <row r="620" spans="1:10" x14ac:dyDescent="0.2">
      <c r="A620" t="s">
        <v>8219</v>
      </c>
      <c r="B620" s="12">
        <v>148</v>
      </c>
      <c r="I620" s="12" t="s">
        <v>8221</v>
      </c>
      <c r="J620" s="12">
        <v>0</v>
      </c>
    </row>
    <row r="621" spans="1:10" x14ac:dyDescent="0.2">
      <c r="A621" t="s">
        <v>8219</v>
      </c>
      <c r="B621" s="12">
        <v>93</v>
      </c>
      <c r="I621" s="12" t="s">
        <v>8221</v>
      </c>
      <c r="J621" s="12">
        <v>0</v>
      </c>
    </row>
    <row r="622" spans="1:10" x14ac:dyDescent="0.2">
      <c r="A622" t="s">
        <v>8219</v>
      </c>
      <c r="B622" s="12">
        <v>63</v>
      </c>
      <c r="I622" s="12" t="s">
        <v>8221</v>
      </c>
      <c r="J622" s="12">
        <v>0</v>
      </c>
    </row>
    <row r="623" spans="1:10" x14ac:dyDescent="0.2">
      <c r="A623" t="s">
        <v>8219</v>
      </c>
      <c r="B623" s="12">
        <v>134</v>
      </c>
      <c r="I623" s="12" t="s">
        <v>8221</v>
      </c>
      <c r="J623" s="12">
        <v>0</v>
      </c>
    </row>
    <row r="624" spans="1:10" x14ac:dyDescent="0.2">
      <c r="A624" t="s">
        <v>8219</v>
      </c>
      <c r="B624" s="12">
        <v>14</v>
      </c>
      <c r="I624" s="12" t="s">
        <v>8221</v>
      </c>
      <c r="J624" s="12">
        <v>0</v>
      </c>
    </row>
    <row r="625" spans="1:10" x14ac:dyDescent="0.2">
      <c r="A625" t="s">
        <v>8219</v>
      </c>
      <c r="B625" s="12">
        <v>78</v>
      </c>
      <c r="I625" s="12" t="s">
        <v>8221</v>
      </c>
      <c r="J625" s="12">
        <v>3</v>
      </c>
    </row>
    <row r="626" spans="1:10" x14ac:dyDescent="0.2">
      <c r="A626" t="s">
        <v>8219</v>
      </c>
      <c r="B626" s="12">
        <v>112</v>
      </c>
      <c r="I626" s="12" t="s">
        <v>8221</v>
      </c>
      <c r="J626" s="12">
        <v>0</v>
      </c>
    </row>
    <row r="627" spans="1:10" x14ac:dyDescent="0.2">
      <c r="A627" t="s">
        <v>8219</v>
      </c>
      <c r="B627" s="12">
        <v>34</v>
      </c>
      <c r="I627" s="12" t="s">
        <v>8221</v>
      </c>
      <c r="J627" s="12">
        <v>0</v>
      </c>
    </row>
    <row r="628" spans="1:10" x14ac:dyDescent="0.2">
      <c r="A628" t="s">
        <v>8219</v>
      </c>
      <c r="B628" s="12">
        <v>19</v>
      </c>
      <c r="I628" s="12" t="s">
        <v>8221</v>
      </c>
      <c r="J628" s="12">
        <v>1</v>
      </c>
    </row>
    <row r="629" spans="1:10" x14ac:dyDescent="0.2">
      <c r="A629" t="s">
        <v>8219</v>
      </c>
      <c r="B629" s="12">
        <v>13</v>
      </c>
      <c r="I629" s="12" t="s">
        <v>8221</v>
      </c>
      <c r="J629" s="12">
        <v>6</v>
      </c>
    </row>
    <row r="630" spans="1:10" x14ac:dyDescent="0.2">
      <c r="A630" t="s">
        <v>8219</v>
      </c>
      <c r="B630" s="12">
        <v>104</v>
      </c>
      <c r="I630" s="12" t="s">
        <v>8221</v>
      </c>
      <c r="J630" s="12">
        <v>1</v>
      </c>
    </row>
    <row r="631" spans="1:10" x14ac:dyDescent="0.2">
      <c r="A631" t="s">
        <v>8219</v>
      </c>
      <c r="B631" s="12">
        <v>52</v>
      </c>
      <c r="I631" s="12" t="s">
        <v>8221</v>
      </c>
      <c r="J631" s="12">
        <v>2</v>
      </c>
    </row>
    <row r="632" spans="1:10" x14ac:dyDescent="0.2">
      <c r="A632" t="s">
        <v>8219</v>
      </c>
      <c r="B632" s="12">
        <v>17</v>
      </c>
      <c r="I632" s="12" t="s">
        <v>8221</v>
      </c>
      <c r="J632" s="12">
        <v>0</v>
      </c>
    </row>
    <row r="633" spans="1:10" x14ac:dyDescent="0.2">
      <c r="A633" t="s">
        <v>8219</v>
      </c>
      <c r="B633" s="12">
        <v>82</v>
      </c>
      <c r="I633" s="12" t="s">
        <v>8221</v>
      </c>
      <c r="J633" s="12">
        <v>3</v>
      </c>
    </row>
    <row r="634" spans="1:10" x14ac:dyDescent="0.2">
      <c r="A634" t="s">
        <v>8219</v>
      </c>
      <c r="B634" s="12">
        <v>73</v>
      </c>
      <c r="I634" s="12" t="s">
        <v>8221</v>
      </c>
      <c r="J634" s="12">
        <v>3</v>
      </c>
    </row>
    <row r="635" spans="1:10" x14ac:dyDescent="0.2">
      <c r="A635" t="s">
        <v>8219</v>
      </c>
      <c r="B635" s="12">
        <v>158</v>
      </c>
      <c r="I635" s="12" t="s">
        <v>8221</v>
      </c>
      <c r="J635" s="12">
        <v>0</v>
      </c>
    </row>
    <row r="636" spans="1:10" x14ac:dyDescent="0.2">
      <c r="A636" t="s">
        <v>8219</v>
      </c>
      <c r="B636" s="12">
        <v>65</v>
      </c>
      <c r="I636" s="12" t="s">
        <v>8221</v>
      </c>
      <c r="J636" s="12">
        <v>6</v>
      </c>
    </row>
    <row r="637" spans="1:10" x14ac:dyDescent="0.2">
      <c r="A637" t="s">
        <v>8219</v>
      </c>
      <c r="B637" s="12">
        <v>184</v>
      </c>
      <c r="I637" s="12" t="s">
        <v>8221</v>
      </c>
      <c r="J637" s="12">
        <v>0</v>
      </c>
    </row>
    <row r="638" spans="1:10" x14ac:dyDescent="0.2">
      <c r="A638" t="s">
        <v>8219</v>
      </c>
      <c r="B638" s="12">
        <v>34</v>
      </c>
      <c r="I638" s="12" t="s">
        <v>8221</v>
      </c>
      <c r="J638" s="12">
        <v>19</v>
      </c>
    </row>
    <row r="639" spans="1:10" x14ac:dyDescent="0.2">
      <c r="A639" t="s">
        <v>8219</v>
      </c>
      <c r="B639" s="12">
        <v>240</v>
      </c>
      <c r="I639" s="12" t="s">
        <v>8221</v>
      </c>
      <c r="J639" s="12">
        <v>1</v>
      </c>
    </row>
    <row r="640" spans="1:10" x14ac:dyDescent="0.2">
      <c r="A640" t="s">
        <v>8219</v>
      </c>
      <c r="B640" s="12">
        <v>113</v>
      </c>
      <c r="I640" s="12" t="s">
        <v>8221</v>
      </c>
      <c r="J640" s="12">
        <v>2</v>
      </c>
    </row>
    <row r="641" spans="1:10" x14ac:dyDescent="0.2">
      <c r="A641" t="s">
        <v>8219</v>
      </c>
      <c r="B641" s="12">
        <v>66</v>
      </c>
      <c r="I641" s="12" t="s">
        <v>8221</v>
      </c>
      <c r="J641" s="12">
        <v>0</v>
      </c>
    </row>
    <row r="642" spans="1:10" x14ac:dyDescent="0.2">
      <c r="A642" t="s">
        <v>8219</v>
      </c>
      <c r="B642" s="12">
        <v>340</v>
      </c>
      <c r="I642" s="12" t="s">
        <v>8221</v>
      </c>
      <c r="J642" s="12">
        <v>11</v>
      </c>
    </row>
    <row r="643" spans="1:10" x14ac:dyDescent="0.2">
      <c r="A643" t="s">
        <v>8219</v>
      </c>
      <c r="B643" s="12">
        <v>150</v>
      </c>
      <c r="I643" s="12" t="s">
        <v>8221</v>
      </c>
      <c r="J643" s="12">
        <v>0</v>
      </c>
    </row>
    <row r="644" spans="1:10" x14ac:dyDescent="0.2">
      <c r="A644" t="s">
        <v>8219</v>
      </c>
      <c r="B644" s="12">
        <v>25</v>
      </c>
      <c r="I644" s="12" t="s">
        <v>8221</v>
      </c>
      <c r="J644" s="12">
        <v>0</v>
      </c>
    </row>
    <row r="645" spans="1:10" x14ac:dyDescent="0.2">
      <c r="A645" t="s">
        <v>8219</v>
      </c>
      <c r="B645" s="12">
        <v>234</v>
      </c>
      <c r="I645" s="12" t="s">
        <v>8221</v>
      </c>
      <c r="J645" s="12">
        <v>1</v>
      </c>
    </row>
    <row r="646" spans="1:10" x14ac:dyDescent="0.2">
      <c r="A646" t="s">
        <v>8219</v>
      </c>
      <c r="B646" s="12">
        <v>2602</v>
      </c>
      <c r="I646" s="12" t="s">
        <v>8221</v>
      </c>
      <c r="J646" s="12">
        <v>3</v>
      </c>
    </row>
    <row r="647" spans="1:10" x14ac:dyDescent="0.2">
      <c r="A647" t="s">
        <v>8219</v>
      </c>
      <c r="B647" s="12">
        <v>248</v>
      </c>
      <c r="I647" s="12" t="s">
        <v>8221</v>
      </c>
      <c r="J647" s="12">
        <v>1</v>
      </c>
    </row>
    <row r="648" spans="1:10" x14ac:dyDescent="0.2">
      <c r="A648" t="s">
        <v>8219</v>
      </c>
      <c r="B648" s="12">
        <v>600</v>
      </c>
      <c r="I648" s="12" t="s">
        <v>8221</v>
      </c>
      <c r="J648" s="12">
        <v>15</v>
      </c>
    </row>
    <row r="649" spans="1:10" x14ac:dyDescent="0.2">
      <c r="A649" t="s">
        <v>8219</v>
      </c>
      <c r="B649" s="12">
        <v>293</v>
      </c>
      <c r="I649" s="12" t="s">
        <v>8221</v>
      </c>
      <c r="J649" s="12">
        <v>2</v>
      </c>
    </row>
    <row r="650" spans="1:10" x14ac:dyDescent="0.2">
      <c r="A650" t="s">
        <v>8219</v>
      </c>
      <c r="B650" s="12">
        <v>321</v>
      </c>
      <c r="I650" s="12" t="s">
        <v>8221</v>
      </c>
      <c r="J650" s="12">
        <v>1</v>
      </c>
    </row>
    <row r="651" spans="1:10" x14ac:dyDescent="0.2">
      <c r="A651" t="s">
        <v>8219</v>
      </c>
      <c r="B651" s="12">
        <v>81</v>
      </c>
      <c r="I651" s="12" t="s">
        <v>8221</v>
      </c>
      <c r="J651" s="12">
        <v>1</v>
      </c>
    </row>
    <row r="652" spans="1:10" x14ac:dyDescent="0.2">
      <c r="A652" t="s">
        <v>8219</v>
      </c>
      <c r="B652" s="12">
        <v>343</v>
      </c>
      <c r="I652" s="12" t="s">
        <v>8221</v>
      </c>
      <c r="J652" s="12">
        <v>0</v>
      </c>
    </row>
    <row r="653" spans="1:10" x14ac:dyDescent="0.2">
      <c r="A653" t="s">
        <v>8219</v>
      </c>
      <c r="B653" s="12">
        <v>336</v>
      </c>
      <c r="I653" s="12" t="s">
        <v>8221</v>
      </c>
      <c r="J653" s="12">
        <v>1</v>
      </c>
    </row>
    <row r="654" spans="1:10" x14ac:dyDescent="0.2">
      <c r="A654" t="s">
        <v>8219</v>
      </c>
      <c r="B654" s="12">
        <v>47</v>
      </c>
      <c r="I654" s="12" t="s">
        <v>8221</v>
      </c>
      <c r="J654" s="12">
        <v>11</v>
      </c>
    </row>
    <row r="655" spans="1:10" x14ac:dyDescent="0.2">
      <c r="A655" t="s">
        <v>8219</v>
      </c>
      <c r="B655" s="12">
        <v>76</v>
      </c>
      <c r="I655" s="12" t="s">
        <v>8221</v>
      </c>
      <c r="J655" s="12">
        <v>0</v>
      </c>
    </row>
    <row r="656" spans="1:10" x14ac:dyDescent="0.2">
      <c r="A656" t="s">
        <v>8219</v>
      </c>
      <c r="B656" s="12">
        <v>441</v>
      </c>
      <c r="I656" s="12" t="s">
        <v>8221</v>
      </c>
      <c r="J656" s="12">
        <v>1</v>
      </c>
    </row>
    <row r="657" spans="1:10" x14ac:dyDescent="0.2">
      <c r="A657" t="s">
        <v>8219</v>
      </c>
      <c r="B657" s="12">
        <v>916</v>
      </c>
      <c r="I657" s="12" t="s">
        <v>8221</v>
      </c>
      <c r="J657" s="12">
        <v>6</v>
      </c>
    </row>
    <row r="658" spans="1:10" x14ac:dyDescent="0.2">
      <c r="A658" t="s">
        <v>8219</v>
      </c>
      <c r="B658" s="12">
        <v>369</v>
      </c>
      <c r="I658" s="12" t="s">
        <v>8221</v>
      </c>
      <c r="J658" s="12">
        <v>7</v>
      </c>
    </row>
    <row r="659" spans="1:10" x14ac:dyDescent="0.2">
      <c r="A659" t="s">
        <v>8219</v>
      </c>
      <c r="B659" s="12">
        <v>20242</v>
      </c>
      <c r="I659" s="12" t="s">
        <v>8221</v>
      </c>
      <c r="J659" s="12">
        <v>0</v>
      </c>
    </row>
    <row r="660" spans="1:10" x14ac:dyDescent="0.2">
      <c r="A660" t="s">
        <v>8219</v>
      </c>
      <c r="B660" s="12">
        <v>71</v>
      </c>
      <c r="I660" s="12" t="s">
        <v>8221</v>
      </c>
      <c r="J660" s="12">
        <v>16</v>
      </c>
    </row>
    <row r="661" spans="1:10" x14ac:dyDescent="0.2">
      <c r="A661" t="s">
        <v>8219</v>
      </c>
      <c r="B661" s="12">
        <v>635</v>
      </c>
      <c r="I661" s="12" t="s">
        <v>8221</v>
      </c>
      <c r="J661" s="12">
        <v>0</v>
      </c>
    </row>
    <row r="662" spans="1:10" x14ac:dyDescent="0.2">
      <c r="A662" t="s">
        <v>8219</v>
      </c>
      <c r="B662" s="12">
        <v>885</v>
      </c>
      <c r="I662" s="12" t="s">
        <v>8221</v>
      </c>
      <c r="J662" s="12">
        <v>0</v>
      </c>
    </row>
    <row r="663" spans="1:10" x14ac:dyDescent="0.2">
      <c r="A663" t="s">
        <v>8219</v>
      </c>
      <c r="B663" s="12">
        <v>329</v>
      </c>
      <c r="I663" s="12" t="s">
        <v>8221</v>
      </c>
      <c r="J663" s="12">
        <v>0</v>
      </c>
    </row>
    <row r="664" spans="1:10" x14ac:dyDescent="0.2">
      <c r="A664" t="s">
        <v>8219</v>
      </c>
      <c r="B664" s="12">
        <v>71</v>
      </c>
      <c r="I664" s="12" t="s">
        <v>8221</v>
      </c>
      <c r="J664" s="12">
        <v>12</v>
      </c>
    </row>
    <row r="665" spans="1:10" x14ac:dyDescent="0.2">
      <c r="A665" t="s">
        <v>8219</v>
      </c>
      <c r="B665" s="12">
        <v>269</v>
      </c>
      <c r="I665" s="12" t="s">
        <v>8221</v>
      </c>
      <c r="J665" s="12">
        <v>1</v>
      </c>
    </row>
    <row r="666" spans="1:10" x14ac:dyDescent="0.2">
      <c r="A666" t="s">
        <v>8219</v>
      </c>
      <c r="B666" s="12">
        <v>345</v>
      </c>
      <c r="I666" s="12" t="s">
        <v>8221</v>
      </c>
      <c r="J666" s="12">
        <v>3</v>
      </c>
    </row>
    <row r="667" spans="1:10" x14ac:dyDescent="0.2">
      <c r="A667" t="s">
        <v>8219</v>
      </c>
      <c r="B667" s="12">
        <v>43</v>
      </c>
      <c r="I667" s="12" t="s">
        <v>8221</v>
      </c>
      <c r="J667" s="12">
        <v>1</v>
      </c>
    </row>
    <row r="668" spans="1:10" x14ac:dyDescent="0.2">
      <c r="A668" t="s">
        <v>8219</v>
      </c>
      <c r="B668" s="12">
        <v>33</v>
      </c>
      <c r="I668" s="12" t="s">
        <v>8221</v>
      </c>
      <c r="J668" s="12">
        <v>4</v>
      </c>
    </row>
    <row r="669" spans="1:10" x14ac:dyDescent="0.2">
      <c r="A669" t="s">
        <v>8219</v>
      </c>
      <c r="B669" s="12">
        <v>211</v>
      </c>
      <c r="I669" s="12" t="s">
        <v>8221</v>
      </c>
      <c r="J669" s="12">
        <v>1</v>
      </c>
    </row>
    <row r="670" spans="1:10" x14ac:dyDescent="0.2">
      <c r="A670" t="s">
        <v>8219</v>
      </c>
      <c r="B670" s="12">
        <v>196</v>
      </c>
      <c r="I670" s="12" t="s">
        <v>8221</v>
      </c>
      <c r="J670" s="12">
        <v>3</v>
      </c>
    </row>
    <row r="671" spans="1:10" x14ac:dyDescent="0.2">
      <c r="A671" t="s">
        <v>8219</v>
      </c>
      <c r="B671" s="12">
        <v>405</v>
      </c>
      <c r="I671" s="12" t="s">
        <v>8221</v>
      </c>
      <c r="J671" s="12">
        <v>1</v>
      </c>
    </row>
    <row r="672" spans="1:10" x14ac:dyDescent="0.2">
      <c r="A672" t="s">
        <v>8219</v>
      </c>
      <c r="B672" s="12">
        <v>206</v>
      </c>
      <c r="I672" s="12" t="s">
        <v>8221</v>
      </c>
      <c r="J672" s="12">
        <v>0</v>
      </c>
    </row>
    <row r="673" spans="1:10" x14ac:dyDescent="0.2">
      <c r="A673" t="s">
        <v>8219</v>
      </c>
      <c r="B673" s="12">
        <v>335</v>
      </c>
      <c r="I673" s="12" t="s">
        <v>8221</v>
      </c>
      <c r="J673" s="12">
        <v>12</v>
      </c>
    </row>
    <row r="674" spans="1:10" x14ac:dyDescent="0.2">
      <c r="A674" t="s">
        <v>8219</v>
      </c>
      <c r="B674" s="12">
        <v>215</v>
      </c>
      <c r="I674" s="12" t="s">
        <v>8221</v>
      </c>
      <c r="J674" s="12">
        <v>0</v>
      </c>
    </row>
    <row r="675" spans="1:10" x14ac:dyDescent="0.2">
      <c r="A675" t="s">
        <v>8219</v>
      </c>
      <c r="B675" s="12">
        <v>176</v>
      </c>
      <c r="I675" s="12" t="s">
        <v>8221</v>
      </c>
      <c r="J675" s="12">
        <v>1</v>
      </c>
    </row>
    <row r="676" spans="1:10" x14ac:dyDescent="0.2">
      <c r="A676" t="s">
        <v>8219</v>
      </c>
      <c r="B676" s="12">
        <v>555</v>
      </c>
      <c r="I676" s="12" t="s">
        <v>8221</v>
      </c>
      <c r="J676" s="12">
        <v>0</v>
      </c>
    </row>
    <row r="677" spans="1:10" x14ac:dyDescent="0.2">
      <c r="A677" t="s">
        <v>8219</v>
      </c>
      <c r="B677" s="12">
        <v>116</v>
      </c>
      <c r="I677" s="12" t="s">
        <v>8221</v>
      </c>
      <c r="J677" s="12">
        <v>0</v>
      </c>
    </row>
    <row r="678" spans="1:10" x14ac:dyDescent="0.2">
      <c r="A678" t="s">
        <v>8219</v>
      </c>
      <c r="B678" s="12">
        <v>615</v>
      </c>
      <c r="I678" s="12" t="s">
        <v>8221</v>
      </c>
      <c r="J678" s="12">
        <v>2</v>
      </c>
    </row>
    <row r="679" spans="1:10" x14ac:dyDescent="0.2">
      <c r="A679" t="s">
        <v>8219</v>
      </c>
      <c r="B679" s="12">
        <v>236</v>
      </c>
      <c r="I679" s="12" t="s">
        <v>8221</v>
      </c>
      <c r="J679" s="12">
        <v>92</v>
      </c>
    </row>
    <row r="680" spans="1:10" x14ac:dyDescent="0.2">
      <c r="A680" t="s">
        <v>8219</v>
      </c>
      <c r="B680" s="12">
        <v>145</v>
      </c>
      <c r="I680" s="12" t="s">
        <v>8221</v>
      </c>
      <c r="J680" s="12">
        <v>0</v>
      </c>
    </row>
    <row r="681" spans="1:10" x14ac:dyDescent="0.2">
      <c r="A681" t="s">
        <v>8219</v>
      </c>
      <c r="B681" s="12">
        <v>167</v>
      </c>
      <c r="I681" s="12" t="s">
        <v>8221</v>
      </c>
      <c r="J681" s="12">
        <v>3</v>
      </c>
    </row>
    <row r="682" spans="1:10" x14ac:dyDescent="0.2">
      <c r="A682" t="s">
        <v>8219</v>
      </c>
      <c r="B682" s="12">
        <v>235</v>
      </c>
      <c r="I682" s="12" t="s">
        <v>8221</v>
      </c>
      <c r="J682" s="12">
        <v>10</v>
      </c>
    </row>
    <row r="683" spans="1:10" x14ac:dyDescent="0.2">
      <c r="A683" t="s">
        <v>8219</v>
      </c>
      <c r="B683" s="12">
        <v>452</v>
      </c>
      <c r="I683" s="12" t="s">
        <v>8221</v>
      </c>
      <c r="J683" s="12">
        <v>7</v>
      </c>
    </row>
    <row r="684" spans="1:10" x14ac:dyDescent="0.2">
      <c r="A684" t="s">
        <v>8219</v>
      </c>
      <c r="B684" s="12">
        <v>241</v>
      </c>
      <c r="I684" s="12" t="s">
        <v>8221</v>
      </c>
      <c r="J684" s="12">
        <v>3</v>
      </c>
    </row>
    <row r="685" spans="1:10" x14ac:dyDescent="0.2">
      <c r="A685" t="s">
        <v>8219</v>
      </c>
      <c r="B685" s="12">
        <v>28</v>
      </c>
      <c r="I685" s="12" t="s">
        <v>8221</v>
      </c>
      <c r="J685" s="12">
        <v>0</v>
      </c>
    </row>
    <row r="686" spans="1:10" x14ac:dyDescent="0.2">
      <c r="A686" t="s">
        <v>8219</v>
      </c>
      <c r="B686" s="12">
        <v>140</v>
      </c>
      <c r="I686" s="12" t="s">
        <v>8221</v>
      </c>
      <c r="J686" s="12">
        <v>1</v>
      </c>
    </row>
    <row r="687" spans="1:10" x14ac:dyDescent="0.2">
      <c r="A687" t="s">
        <v>8219</v>
      </c>
      <c r="B687" s="12">
        <v>280</v>
      </c>
      <c r="I687" s="12" t="s">
        <v>8221</v>
      </c>
      <c r="J687" s="12">
        <v>0</v>
      </c>
    </row>
    <row r="688" spans="1:10" x14ac:dyDescent="0.2">
      <c r="A688" t="s">
        <v>8219</v>
      </c>
      <c r="B688" s="12">
        <v>70</v>
      </c>
      <c r="I688" s="12" t="s">
        <v>8221</v>
      </c>
      <c r="J688" s="12">
        <v>9</v>
      </c>
    </row>
    <row r="689" spans="1:10" x14ac:dyDescent="0.2">
      <c r="A689" t="s">
        <v>8219</v>
      </c>
      <c r="B689" s="12">
        <v>160</v>
      </c>
      <c r="I689" s="12" t="s">
        <v>8221</v>
      </c>
      <c r="J689" s="12">
        <v>2</v>
      </c>
    </row>
    <row r="690" spans="1:10" x14ac:dyDescent="0.2">
      <c r="A690" t="s">
        <v>8219</v>
      </c>
      <c r="B690" s="12">
        <v>141</v>
      </c>
      <c r="I690" s="12" t="s">
        <v>8221</v>
      </c>
      <c r="J690" s="12">
        <v>1</v>
      </c>
    </row>
    <row r="691" spans="1:10" x14ac:dyDescent="0.2">
      <c r="A691" t="s">
        <v>8219</v>
      </c>
      <c r="B691" s="12">
        <v>874</v>
      </c>
      <c r="I691" s="12" t="s">
        <v>8221</v>
      </c>
      <c r="J691" s="12">
        <v>2</v>
      </c>
    </row>
    <row r="692" spans="1:10" x14ac:dyDescent="0.2">
      <c r="A692" t="s">
        <v>8219</v>
      </c>
      <c r="B692" s="12">
        <v>73</v>
      </c>
      <c r="I692" s="12" t="s">
        <v>8221</v>
      </c>
      <c r="J692" s="12">
        <v>11</v>
      </c>
    </row>
    <row r="693" spans="1:10" x14ac:dyDescent="0.2">
      <c r="A693" t="s">
        <v>8219</v>
      </c>
      <c r="B693" s="12">
        <v>294</v>
      </c>
      <c r="I693" s="12" t="s">
        <v>8221</v>
      </c>
      <c r="J693" s="12">
        <v>0</v>
      </c>
    </row>
    <row r="694" spans="1:10" x14ac:dyDescent="0.2">
      <c r="A694" t="s">
        <v>8219</v>
      </c>
      <c r="B694" s="12">
        <v>740</v>
      </c>
      <c r="I694" s="12" t="s">
        <v>8221</v>
      </c>
      <c r="J694" s="12">
        <v>0</v>
      </c>
    </row>
    <row r="695" spans="1:10" x14ac:dyDescent="0.2">
      <c r="A695" t="s">
        <v>8219</v>
      </c>
      <c r="B695" s="12">
        <v>369</v>
      </c>
      <c r="I695" s="12" t="s">
        <v>8221</v>
      </c>
      <c r="J695" s="12">
        <v>9</v>
      </c>
    </row>
    <row r="696" spans="1:10" x14ac:dyDescent="0.2">
      <c r="A696" t="s">
        <v>8219</v>
      </c>
      <c r="B696" s="12">
        <v>110</v>
      </c>
      <c r="I696" s="12" t="s">
        <v>8221</v>
      </c>
      <c r="J696" s="12">
        <v>0</v>
      </c>
    </row>
    <row r="697" spans="1:10" x14ac:dyDescent="0.2">
      <c r="A697" t="s">
        <v>8219</v>
      </c>
      <c r="B697" s="12">
        <v>455</v>
      </c>
      <c r="I697" s="12" t="s">
        <v>8221</v>
      </c>
      <c r="J697" s="12">
        <v>4</v>
      </c>
    </row>
    <row r="698" spans="1:10" x14ac:dyDescent="0.2">
      <c r="A698" t="s">
        <v>8219</v>
      </c>
      <c r="B698" s="12">
        <v>224</v>
      </c>
      <c r="I698" s="12" t="s">
        <v>8221</v>
      </c>
      <c r="J698" s="12">
        <v>1</v>
      </c>
    </row>
    <row r="699" spans="1:10" x14ac:dyDescent="0.2">
      <c r="A699" t="s">
        <v>8219</v>
      </c>
      <c r="B699" s="12">
        <v>46</v>
      </c>
      <c r="I699" s="12" t="s">
        <v>8221</v>
      </c>
      <c r="J699" s="12">
        <v>2</v>
      </c>
    </row>
    <row r="700" spans="1:10" x14ac:dyDescent="0.2">
      <c r="A700" t="s">
        <v>8219</v>
      </c>
      <c r="B700" s="12">
        <v>284</v>
      </c>
      <c r="I700" s="12" t="s">
        <v>8221</v>
      </c>
      <c r="J700" s="12">
        <v>0</v>
      </c>
    </row>
    <row r="701" spans="1:10" x14ac:dyDescent="0.2">
      <c r="A701" t="s">
        <v>8219</v>
      </c>
      <c r="B701" s="12">
        <v>98</v>
      </c>
      <c r="I701" s="12" t="s">
        <v>8221</v>
      </c>
      <c r="J701" s="12">
        <v>1</v>
      </c>
    </row>
    <row r="702" spans="1:10" x14ac:dyDescent="0.2">
      <c r="A702" t="s">
        <v>8219</v>
      </c>
      <c r="B702" s="12">
        <v>56</v>
      </c>
      <c r="I702" s="12" t="s">
        <v>8221</v>
      </c>
      <c r="J702" s="12">
        <v>17</v>
      </c>
    </row>
    <row r="703" spans="1:10" x14ac:dyDescent="0.2">
      <c r="A703" t="s">
        <v>8219</v>
      </c>
      <c r="B703" s="12">
        <v>32</v>
      </c>
      <c r="I703" s="12" t="s">
        <v>8221</v>
      </c>
      <c r="J703" s="12">
        <v>2</v>
      </c>
    </row>
    <row r="704" spans="1:10" x14ac:dyDescent="0.2">
      <c r="A704" t="s">
        <v>8219</v>
      </c>
      <c r="B704" s="12">
        <v>30</v>
      </c>
      <c r="I704" s="12" t="s">
        <v>8221</v>
      </c>
      <c r="J704" s="12">
        <v>3</v>
      </c>
    </row>
    <row r="705" spans="1:10" x14ac:dyDescent="0.2">
      <c r="A705" t="s">
        <v>8219</v>
      </c>
      <c r="B705" s="12">
        <v>70</v>
      </c>
      <c r="I705" s="12" t="s">
        <v>8221</v>
      </c>
      <c r="J705" s="12">
        <v>41</v>
      </c>
    </row>
    <row r="706" spans="1:10" x14ac:dyDescent="0.2">
      <c r="A706" t="s">
        <v>8219</v>
      </c>
      <c r="B706" s="12">
        <v>44</v>
      </c>
      <c r="I706" s="12" t="s">
        <v>8221</v>
      </c>
      <c r="J706" s="12">
        <v>2</v>
      </c>
    </row>
    <row r="707" spans="1:10" x14ac:dyDescent="0.2">
      <c r="A707" t="s">
        <v>8219</v>
      </c>
      <c r="B707" s="12">
        <v>92</v>
      </c>
      <c r="I707" s="12" t="s">
        <v>8221</v>
      </c>
      <c r="J707" s="12">
        <v>3</v>
      </c>
    </row>
    <row r="708" spans="1:10" x14ac:dyDescent="0.2">
      <c r="A708" t="s">
        <v>8219</v>
      </c>
      <c r="B708" s="12">
        <v>205</v>
      </c>
      <c r="I708" s="12" t="s">
        <v>8221</v>
      </c>
      <c r="J708" s="12">
        <v>8</v>
      </c>
    </row>
    <row r="709" spans="1:10" x14ac:dyDescent="0.2">
      <c r="A709" t="s">
        <v>8219</v>
      </c>
      <c r="B709" s="12">
        <v>23</v>
      </c>
      <c r="I709" s="12" t="s">
        <v>8221</v>
      </c>
      <c r="J709" s="12">
        <v>0</v>
      </c>
    </row>
    <row r="710" spans="1:10" x14ac:dyDescent="0.2">
      <c r="A710" t="s">
        <v>8219</v>
      </c>
      <c r="B710" s="12">
        <v>4</v>
      </c>
      <c r="I710" s="12" t="s">
        <v>8221</v>
      </c>
      <c r="J710" s="12">
        <v>1</v>
      </c>
    </row>
    <row r="711" spans="1:10" x14ac:dyDescent="0.2">
      <c r="A711" t="s">
        <v>8219</v>
      </c>
      <c r="B711" s="12">
        <v>112</v>
      </c>
      <c r="I711" s="12" t="s">
        <v>8221</v>
      </c>
      <c r="J711" s="12">
        <v>3</v>
      </c>
    </row>
    <row r="712" spans="1:10" x14ac:dyDescent="0.2">
      <c r="A712" t="s">
        <v>8219</v>
      </c>
      <c r="B712" s="12">
        <v>27</v>
      </c>
      <c r="I712" s="12" t="s">
        <v>8221</v>
      </c>
      <c r="J712" s="12">
        <v>4</v>
      </c>
    </row>
    <row r="713" spans="1:10" x14ac:dyDescent="0.2">
      <c r="A713" t="s">
        <v>8219</v>
      </c>
      <c r="B713" s="12">
        <v>11</v>
      </c>
      <c r="I713" s="12" t="s">
        <v>8221</v>
      </c>
      <c r="J713" s="12">
        <v>9</v>
      </c>
    </row>
    <row r="714" spans="1:10" x14ac:dyDescent="0.2">
      <c r="A714" t="s">
        <v>8219</v>
      </c>
      <c r="B714" s="12">
        <v>26</v>
      </c>
      <c r="I714" s="12" t="s">
        <v>8221</v>
      </c>
      <c r="J714" s="12">
        <v>16</v>
      </c>
    </row>
    <row r="715" spans="1:10" x14ac:dyDescent="0.2">
      <c r="A715" t="s">
        <v>8219</v>
      </c>
      <c r="B715" s="12">
        <v>77</v>
      </c>
      <c r="I715" s="12" t="s">
        <v>8221</v>
      </c>
      <c r="J715" s="12">
        <v>1</v>
      </c>
    </row>
    <row r="716" spans="1:10" x14ac:dyDescent="0.2">
      <c r="A716" t="s">
        <v>8219</v>
      </c>
      <c r="B716" s="12">
        <v>136</v>
      </c>
      <c r="I716" s="12" t="s">
        <v>8221</v>
      </c>
      <c r="J716" s="12">
        <v>7</v>
      </c>
    </row>
    <row r="717" spans="1:10" x14ac:dyDescent="0.2">
      <c r="A717" t="s">
        <v>8219</v>
      </c>
      <c r="B717" s="12">
        <v>157</v>
      </c>
      <c r="I717" s="12" t="s">
        <v>8221</v>
      </c>
      <c r="J717" s="12">
        <v>0</v>
      </c>
    </row>
    <row r="718" spans="1:10" x14ac:dyDescent="0.2">
      <c r="A718" t="s">
        <v>8219</v>
      </c>
      <c r="B718" s="12">
        <v>158</v>
      </c>
      <c r="I718" s="12" t="s">
        <v>8221</v>
      </c>
      <c r="J718" s="12">
        <v>0</v>
      </c>
    </row>
    <row r="719" spans="1:10" x14ac:dyDescent="0.2">
      <c r="A719" t="s">
        <v>8219</v>
      </c>
      <c r="B719" s="12">
        <v>27</v>
      </c>
      <c r="I719" s="12" t="s">
        <v>8221</v>
      </c>
      <c r="J719" s="12">
        <v>0</v>
      </c>
    </row>
    <row r="720" spans="1:10" x14ac:dyDescent="0.2">
      <c r="A720" t="s">
        <v>8219</v>
      </c>
      <c r="B720" s="12">
        <v>23</v>
      </c>
      <c r="I720" s="12" t="s">
        <v>8221</v>
      </c>
      <c r="J720" s="12">
        <v>0</v>
      </c>
    </row>
    <row r="721" spans="1:10" x14ac:dyDescent="0.2">
      <c r="A721" t="s">
        <v>8219</v>
      </c>
      <c r="B721" s="12">
        <v>17</v>
      </c>
      <c r="I721" s="12" t="s">
        <v>8221</v>
      </c>
      <c r="J721" s="12">
        <v>0</v>
      </c>
    </row>
    <row r="722" spans="1:10" x14ac:dyDescent="0.2">
      <c r="A722" t="s">
        <v>8219</v>
      </c>
      <c r="B722" s="12">
        <v>37</v>
      </c>
      <c r="I722" s="12" t="s">
        <v>8221</v>
      </c>
      <c r="J722" s="12">
        <v>1</v>
      </c>
    </row>
    <row r="723" spans="1:10" x14ac:dyDescent="0.2">
      <c r="A723" t="s">
        <v>8219</v>
      </c>
      <c r="B723" s="12">
        <v>65</v>
      </c>
      <c r="I723" s="12" t="s">
        <v>8221</v>
      </c>
      <c r="J723" s="12">
        <v>2</v>
      </c>
    </row>
    <row r="724" spans="1:10" x14ac:dyDescent="0.2">
      <c r="A724" t="s">
        <v>8219</v>
      </c>
      <c r="B724" s="12">
        <v>18</v>
      </c>
      <c r="I724" s="12" t="s">
        <v>8221</v>
      </c>
      <c r="J724" s="12">
        <v>1</v>
      </c>
    </row>
    <row r="725" spans="1:10" x14ac:dyDescent="0.2">
      <c r="A725" t="s">
        <v>8219</v>
      </c>
      <c r="B725" s="12">
        <v>25</v>
      </c>
      <c r="I725" s="12" t="s">
        <v>8221</v>
      </c>
      <c r="J725" s="12">
        <v>15</v>
      </c>
    </row>
    <row r="726" spans="1:10" x14ac:dyDescent="0.2">
      <c r="A726" t="s">
        <v>8219</v>
      </c>
      <c r="B726" s="12">
        <v>104</v>
      </c>
      <c r="I726" s="12" t="s">
        <v>8221</v>
      </c>
      <c r="J726" s="12">
        <v>1</v>
      </c>
    </row>
    <row r="727" spans="1:10" x14ac:dyDescent="0.2">
      <c r="A727" t="s">
        <v>8219</v>
      </c>
      <c r="B727" s="12">
        <v>108</v>
      </c>
      <c r="I727" s="12" t="s">
        <v>8221</v>
      </c>
      <c r="J727" s="12">
        <v>1</v>
      </c>
    </row>
    <row r="728" spans="1:10" x14ac:dyDescent="0.2">
      <c r="A728" t="s">
        <v>8219</v>
      </c>
      <c r="B728" s="12">
        <v>38</v>
      </c>
      <c r="I728" s="12" t="s">
        <v>8221</v>
      </c>
      <c r="J728" s="12">
        <v>0</v>
      </c>
    </row>
    <row r="729" spans="1:10" x14ac:dyDescent="0.2">
      <c r="A729" t="s">
        <v>8219</v>
      </c>
      <c r="B729" s="12">
        <v>88</v>
      </c>
      <c r="I729" s="12" t="s">
        <v>8221</v>
      </c>
      <c r="J729" s="12">
        <v>39</v>
      </c>
    </row>
    <row r="730" spans="1:10" x14ac:dyDescent="0.2">
      <c r="A730" t="s">
        <v>8219</v>
      </c>
      <c r="B730" s="12">
        <v>82</v>
      </c>
      <c r="I730" s="12" t="s">
        <v>8221</v>
      </c>
      <c r="J730" s="12">
        <v>103</v>
      </c>
    </row>
    <row r="731" spans="1:10" x14ac:dyDescent="0.2">
      <c r="A731" t="s">
        <v>8219</v>
      </c>
      <c r="B731" s="12">
        <v>126</v>
      </c>
      <c r="I731" s="12" t="s">
        <v>8221</v>
      </c>
      <c r="J731" s="12">
        <v>0</v>
      </c>
    </row>
    <row r="732" spans="1:10" x14ac:dyDescent="0.2">
      <c r="A732" t="s">
        <v>8219</v>
      </c>
      <c r="B732" s="12">
        <v>133</v>
      </c>
      <c r="I732" s="12" t="s">
        <v>8221</v>
      </c>
      <c r="J732" s="12">
        <v>39</v>
      </c>
    </row>
    <row r="733" spans="1:10" x14ac:dyDescent="0.2">
      <c r="A733" t="s">
        <v>8219</v>
      </c>
      <c r="B733" s="12">
        <v>47</v>
      </c>
      <c r="I733" s="12" t="s">
        <v>8221</v>
      </c>
      <c r="J733" s="12">
        <v>15</v>
      </c>
    </row>
    <row r="734" spans="1:10" x14ac:dyDescent="0.2">
      <c r="A734" t="s">
        <v>8219</v>
      </c>
      <c r="B734" s="12">
        <v>58</v>
      </c>
      <c r="I734" s="12" t="s">
        <v>8221</v>
      </c>
      <c r="J734" s="12">
        <v>22</v>
      </c>
    </row>
    <row r="735" spans="1:10" x14ac:dyDescent="0.2">
      <c r="A735" t="s">
        <v>8219</v>
      </c>
      <c r="B735" s="12">
        <v>32</v>
      </c>
      <c r="I735" s="12" t="s">
        <v>8221</v>
      </c>
      <c r="J735" s="12">
        <v>92</v>
      </c>
    </row>
    <row r="736" spans="1:10" x14ac:dyDescent="0.2">
      <c r="A736" t="s">
        <v>8219</v>
      </c>
      <c r="B736" s="12">
        <v>37</v>
      </c>
      <c r="I736" s="12" t="s">
        <v>8221</v>
      </c>
      <c r="J736" s="12">
        <v>25</v>
      </c>
    </row>
    <row r="737" spans="1:10" x14ac:dyDescent="0.2">
      <c r="A737" t="s">
        <v>8219</v>
      </c>
      <c r="B737" s="12">
        <v>87</v>
      </c>
      <c r="I737" s="12" t="s">
        <v>8221</v>
      </c>
      <c r="J737" s="12">
        <v>19</v>
      </c>
    </row>
    <row r="738" spans="1:10" x14ac:dyDescent="0.2">
      <c r="A738" t="s">
        <v>8219</v>
      </c>
      <c r="B738" s="12">
        <v>15</v>
      </c>
      <c r="I738" s="12" t="s">
        <v>8221</v>
      </c>
      <c r="J738" s="12">
        <v>19</v>
      </c>
    </row>
    <row r="739" spans="1:10" x14ac:dyDescent="0.2">
      <c r="A739" t="s">
        <v>8219</v>
      </c>
      <c r="B739" s="12">
        <v>27</v>
      </c>
      <c r="I739" s="12" t="s">
        <v>8221</v>
      </c>
      <c r="J739" s="12">
        <v>13</v>
      </c>
    </row>
    <row r="740" spans="1:10" x14ac:dyDescent="0.2">
      <c r="A740" t="s">
        <v>8219</v>
      </c>
      <c r="B740" s="12">
        <v>19</v>
      </c>
      <c r="I740" s="12" t="s">
        <v>8221</v>
      </c>
      <c r="J740" s="12">
        <v>124</v>
      </c>
    </row>
    <row r="741" spans="1:10" x14ac:dyDescent="0.2">
      <c r="A741" t="s">
        <v>8219</v>
      </c>
      <c r="B741" s="12">
        <v>17</v>
      </c>
      <c r="I741" s="12" t="s">
        <v>8221</v>
      </c>
      <c r="J741" s="12">
        <v>4</v>
      </c>
    </row>
    <row r="742" spans="1:10" x14ac:dyDescent="0.2">
      <c r="A742" t="s">
        <v>8219</v>
      </c>
      <c r="B742" s="12">
        <v>26</v>
      </c>
      <c r="I742" s="12" t="s">
        <v>8221</v>
      </c>
      <c r="J742" s="12">
        <v>10</v>
      </c>
    </row>
    <row r="743" spans="1:10" x14ac:dyDescent="0.2">
      <c r="A743" t="s">
        <v>8219</v>
      </c>
      <c r="B743" s="12">
        <v>28</v>
      </c>
      <c r="I743" s="12" t="s">
        <v>8221</v>
      </c>
      <c r="J743" s="12">
        <v>15</v>
      </c>
    </row>
    <row r="744" spans="1:10" x14ac:dyDescent="0.2">
      <c r="A744" t="s">
        <v>8219</v>
      </c>
      <c r="B744" s="12">
        <v>37</v>
      </c>
      <c r="I744" s="12" t="s">
        <v>8221</v>
      </c>
      <c r="J744" s="12">
        <v>38</v>
      </c>
    </row>
    <row r="745" spans="1:10" x14ac:dyDescent="0.2">
      <c r="A745" t="s">
        <v>8219</v>
      </c>
      <c r="B745" s="12">
        <v>128</v>
      </c>
      <c r="I745" s="12" t="s">
        <v>8221</v>
      </c>
      <c r="J745" s="12">
        <v>152</v>
      </c>
    </row>
    <row r="746" spans="1:10" x14ac:dyDescent="0.2">
      <c r="A746" t="s">
        <v>8219</v>
      </c>
      <c r="B746" s="12">
        <v>10</v>
      </c>
      <c r="I746" s="12" t="s">
        <v>8221</v>
      </c>
      <c r="J746" s="12">
        <v>24</v>
      </c>
    </row>
    <row r="747" spans="1:10" x14ac:dyDescent="0.2">
      <c r="A747" t="s">
        <v>8219</v>
      </c>
      <c r="B747" s="12">
        <v>83</v>
      </c>
      <c r="I747" s="12" t="s">
        <v>8221</v>
      </c>
      <c r="J747" s="12">
        <v>76</v>
      </c>
    </row>
    <row r="748" spans="1:10" x14ac:dyDescent="0.2">
      <c r="A748" t="s">
        <v>8219</v>
      </c>
      <c r="B748" s="12">
        <v>46</v>
      </c>
      <c r="I748" s="12" t="s">
        <v>8221</v>
      </c>
      <c r="J748" s="12">
        <v>185</v>
      </c>
    </row>
    <row r="749" spans="1:10" x14ac:dyDescent="0.2">
      <c r="A749" t="s">
        <v>8219</v>
      </c>
      <c r="B749" s="12">
        <v>90</v>
      </c>
      <c r="I749" s="12" t="s">
        <v>8221</v>
      </c>
      <c r="J749" s="12">
        <v>33</v>
      </c>
    </row>
    <row r="750" spans="1:10" x14ac:dyDescent="0.2">
      <c r="A750" t="s">
        <v>8219</v>
      </c>
      <c r="B750" s="12">
        <v>81</v>
      </c>
      <c r="I750" s="12" t="s">
        <v>8221</v>
      </c>
      <c r="J750" s="12">
        <v>108</v>
      </c>
    </row>
    <row r="751" spans="1:10" x14ac:dyDescent="0.2">
      <c r="A751" t="s">
        <v>8219</v>
      </c>
      <c r="B751" s="12">
        <v>32</v>
      </c>
      <c r="I751" s="12" t="s">
        <v>8221</v>
      </c>
      <c r="J751" s="12">
        <v>29</v>
      </c>
    </row>
    <row r="752" spans="1:10" x14ac:dyDescent="0.2">
      <c r="A752" t="s">
        <v>8219</v>
      </c>
      <c r="B752" s="12">
        <v>20</v>
      </c>
      <c r="I752" s="12" t="s">
        <v>8221</v>
      </c>
      <c r="J752" s="12">
        <v>24</v>
      </c>
    </row>
    <row r="753" spans="1:10" x14ac:dyDescent="0.2">
      <c r="A753" t="s">
        <v>8219</v>
      </c>
      <c r="B753" s="12">
        <v>70</v>
      </c>
      <c r="I753" s="12" t="s">
        <v>8221</v>
      </c>
      <c r="J753" s="12">
        <v>4</v>
      </c>
    </row>
    <row r="754" spans="1:10" x14ac:dyDescent="0.2">
      <c r="A754" t="s">
        <v>8219</v>
      </c>
      <c r="B754" s="12">
        <v>168</v>
      </c>
      <c r="I754" s="12" t="s">
        <v>8221</v>
      </c>
      <c r="J754" s="12">
        <v>4</v>
      </c>
    </row>
    <row r="755" spans="1:10" x14ac:dyDescent="0.2">
      <c r="A755" t="s">
        <v>8219</v>
      </c>
      <c r="B755" s="12">
        <v>34</v>
      </c>
      <c r="I755" s="12" t="s">
        <v>8221</v>
      </c>
      <c r="J755" s="12">
        <v>15</v>
      </c>
    </row>
    <row r="756" spans="1:10" x14ac:dyDescent="0.2">
      <c r="A756" t="s">
        <v>8219</v>
      </c>
      <c r="B756" s="12">
        <v>48</v>
      </c>
      <c r="I756" s="12" t="s">
        <v>8221</v>
      </c>
      <c r="J756" s="12">
        <v>4</v>
      </c>
    </row>
    <row r="757" spans="1:10" x14ac:dyDescent="0.2">
      <c r="A757" t="s">
        <v>8219</v>
      </c>
      <c r="B757" s="12">
        <v>48</v>
      </c>
      <c r="I757" s="12" t="s">
        <v>8221</v>
      </c>
      <c r="J757" s="12">
        <v>139</v>
      </c>
    </row>
    <row r="758" spans="1:10" x14ac:dyDescent="0.2">
      <c r="A758" t="s">
        <v>8219</v>
      </c>
      <c r="B758" s="12">
        <v>221</v>
      </c>
      <c r="I758" s="12" t="s">
        <v>8221</v>
      </c>
      <c r="J758" s="12">
        <v>2</v>
      </c>
    </row>
    <row r="759" spans="1:10" x14ac:dyDescent="0.2">
      <c r="A759" t="s">
        <v>8219</v>
      </c>
      <c r="B759" s="12">
        <v>107</v>
      </c>
      <c r="I759" s="12" t="s">
        <v>8221</v>
      </c>
      <c r="J759" s="12">
        <v>18</v>
      </c>
    </row>
    <row r="760" spans="1:10" x14ac:dyDescent="0.2">
      <c r="A760" t="s">
        <v>8219</v>
      </c>
      <c r="B760" s="12">
        <v>45</v>
      </c>
      <c r="I760" s="12" t="s">
        <v>8221</v>
      </c>
      <c r="J760" s="12">
        <v>81</v>
      </c>
    </row>
    <row r="761" spans="1:10" x14ac:dyDescent="0.2">
      <c r="A761" t="s">
        <v>8219</v>
      </c>
      <c r="B761" s="12">
        <v>36</v>
      </c>
      <c r="I761" s="12" t="s">
        <v>8221</v>
      </c>
      <c r="J761" s="12">
        <v>86</v>
      </c>
    </row>
    <row r="762" spans="1:10" x14ac:dyDescent="0.2">
      <c r="A762" t="s">
        <v>8219</v>
      </c>
      <c r="B762" s="12">
        <v>101</v>
      </c>
      <c r="I762" s="12" t="s">
        <v>8221</v>
      </c>
      <c r="J762" s="12">
        <v>140</v>
      </c>
    </row>
    <row r="763" spans="1:10" x14ac:dyDescent="0.2">
      <c r="A763" t="s">
        <v>8219</v>
      </c>
      <c r="B763" s="12">
        <v>62</v>
      </c>
      <c r="I763" s="12" t="s">
        <v>8221</v>
      </c>
      <c r="J763" s="12">
        <v>37</v>
      </c>
    </row>
    <row r="764" spans="1:10" x14ac:dyDescent="0.2">
      <c r="A764" t="s">
        <v>8219</v>
      </c>
      <c r="B764" s="12">
        <v>32</v>
      </c>
      <c r="I764" s="12" t="s">
        <v>8221</v>
      </c>
      <c r="J764" s="12">
        <v>6</v>
      </c>
    </row>
    <row r="765" spans="1:10" x14ac:dyDescent="0.2">
      <c r="A765" t="s">
        <v>8219</v>
      </c>
      <c r="B765" s="12">
        <v>89</v>
      </c>
      <c r="I765" s="12" t="s">
        <v>8221</v>
      </c>
      <c r="J765" s="12">
        <v>113</v>
      </c>
    </row>
    <row r="766" spans="1:10" x14ac:dyDescent="0.2">
      <c r="A766" t="s">
        <v>8219</v>
      </c>
      <c r="B766" s="12">
        <v>93</v>
      </c>
      <c r="I766" s="12" t="s">
        <v>8221</v>
      </c>
      <c r="J766" s="12">
        <v>37</v>
      </c>
    </row>
    <row r="767" spans="1:10" x14ac:dyDescent="0.2">
      <c r="A767" t="s">
        <v>8219</v>
      </c>
      <c r="B767" s="12">
        <v>98</v>
      </c>
      <c r="I767" s="12" t="s">
        <v>8221</v>
      </c>
      <c r="J767" s="12">
        <v>18</v>
      </c>
    </row>
    <row r="768" spans="1:10" x14ac:dyDescent="0.2">
      <c r="A768" t="s">
        <v>8219</v>
      </c>
      <c r="B768" s="12">
        <v>82</v>
      </c>
      <c r="I768" s="12" t="s">
        <v>8221</v>
      </c>
      <c r="J768" s="12">
        <v>75</v>
      </c>
    </row>
    <row r="769" spans="1:10" x14ac:dyDescent="0.2">
      <c r="A769" t="s">
        <v>8219</v>
      </c>
      <c r="B769" s="12">
        <v>116</v>
      </c>
      <c r="I769" s="12" t="s">
        <v>8221</v>
      </c>
      <c r="J769" s="12">
        <v>52</v>
      </c>
    </row>
    <row r="770" spans="1:10" x14ac:dyDescent="0.2">
      <c r="A770" t="s">
        <v>8219</v>
      </c>
      <c r="B770" s="12">
        <v>52</v>
      </c>
      <c r="I770" s="12" t="s">
        <v>8221</v>
      </c>
      <c r="J770" s="12">
        <v>122</v>
      </c>
    </row>
    <row r="771" spans="1:10" x14ac:dyDescent="0.2">
      <c r="A771" t="s">
        <v>8219</v>
      </c>
      <c r="B771" s="12">
        <v>23</v>
      </c>
      <c r="I771" s="12" t="s">
        <v>8221</v>
      </c>
      <c r="J771" s="12">
        <v>8</v>
      </c>
    </row>
    <row r="772" spans="1:10" x14ac:dyDescent="0.2">
      <c r="A772" t="s">
        <v>8219</v>
      </c>
      <c r="B772" s="12">
        <v>77</v>
      </c>
      <c r="I772" s="12" t="s">
        <v>8221</v>
      </c>
      <c r="J772" s="12">
        <v>8</v>
      </c>
    </row>
    <row r="773" spans="1:10" x14ac:dyDescent="0.2">
      <c r="A773" t="s">
        <v>8219</v>
      </c>
      <c r="B773" s="12">
        <v>49</v>
      </c>
      <c r="I773" s="12" t="s">
        <v>8221</v>
      </c>
      <c r="J773" s="12">
        <v>96</v>
      </c>
    </row>
    <row r="774" spans="1:10" x14ac:dyDescent="0.2">
      <c r="A774" t="s">
        <v>8219</v>
      </c>
      <c r="B774" s="12">
        <v>59</v>
      </c>
      <c r="I774" s="12" t="s">
        <v>8221</v>
      </c>
      <c r="J774" s="12">
        <v>9</v>
      </c>
    </row>
    <row r="775" spans="1:10" x14ac:dyDescent="0.2">
      <c r="A775" t="s">
        <v>8219</v>
      </c>
      <c r="B775" s="12">
        <v>113</v>
      </c>
      <c r="I775" s="12" t="s">
        <v>8221</v>
      </c>
      <c r="J775" s="12">
        <v>2</v>
      </c>
    </row>
    <row r="776" spans="1:10" x14ac:dyDescent="0.2">
      <c r="A776" t="s">
        <v>8219</v>
      </c>
      <c r="B776" s="12">
        <v>34</v>
      </c>
      <c r="I776" s="12" t="s">
        <v>8221</v>
      </c>
      <c r="J776" s="12">
        <v>26</v>
      </c>
    </row>
    <row r="777" spans="1:10" x14ac:dyDescent="0.2">
      <c r="A777" t="s">
        <v>8219</v>
      </c>
      <c r="B777" s="12">
        <v>42</v>
      </c>
      <c r="I777" s="12" t="s">
        <v>8221</v>
      </c>
      <c r="J777" s="12">
        <v>23</v>
      </c>
    </row>
    <row r="778" spans="1:10" x14ac:dyDescent="0.2">
      <c r="A778" t="s">
        <v>8219</v>
      </c>
      <c r="B778" s="12">
        <v>42</v>
      </c>
      <c r="I778" s="12" t="s">
        <v>8221</v>
      </c>
      <c r="J778" s="12">
        <v>0</v>
      </c>
    </row>
    <row r="779" spans="1:10" x14ac:dyDescent="0.2">
      <c r="A779" t="s">
        <v>8219</v>
      </c>
      <c r="B779" s="12">
        <v>49</v>
      </c>
      <c r="I779" s="12" t="s">
        <v>8221</v>
      </c>
      <c r="J779" s="12">
        <v>140</v>
      </c>
    </row>
    <row r="780" spans="1:10" x14ac:dyDescent="0.2">
      <c r="A780" t="s">
        <v>8219</v>
      </c>
      <c r="B780" s="12">
        <v>56</v>
      </c>
      <c r="I780" s="12" t="s">
        <v>8221</v>
      </c>
      <c r="J780" s="12">
        <v>0</v>
      </c>
    </row>
    <row r="781" spans="1:10" x14ac:dyDescent="0.2">
      <c r="A781" t="s">
        <v>8219</v>
      </c>
      <c r="B781" s="12">
        <v>25</v>
      </c>
      <c r="I781" s="12" t="s">
        <v>8221</v>
      </c>
      <c r="J781" s="12">
        <v>6</v>
      </c>
    </row>
    <row r="782" spans="1:10" x14ac:dyDescent="0.2">
      <c r="A782" t="s">
        <v>8219</v>
      </c>
      <c r="B782" s="12">
        <v>52</v>
      </c>
      <c r="I782" s="12" t="s">
        <v>8221</v>
      </c>
      <c r="J782" s="12">
        <v>100</v>
      </c>
    </row>
    <row r="783" spans="1:10" x14ac:dyDescent="0.2">
      <c r="A783" t="s">
        <v>8219</v>
      </c>
      <c r="B783" s="12">
        <v>34</v>
      </c>
      <c r="I783" s="12" t="s">
        <v>8221</v>
      </c>
      <c r="J783" s="12">
        <v>0</v>
      </c>
    </row>
    <row r="784" spans="1:10" x14ac:dyDescent="0.2">
      <c r="A784" t="s">
        <v>8219</v>
      </c>
      <c r="B784" s="12">
        <v>67</v>
      </c>
      <c r="I784" s="12" t="s">
        <v>8221</v>
      </c>
      <c r="J784" s="12">
        <v>4</v>
      </c>
    </row>
    <row r="785" spans="1:10" x14ac:dyDescent="0.2">
      <c r="A785" t="s">
        <v>8219</v>
      </c>
      <c r="B785" s="12">
        <v>70</v>
      </c>
      <c r="I785" s="12" t="s">
        <v>8221</v>
      </c>
      <c r="J785" s="12">
        <v>8</v>
      </c>
    </row>
    <row r="786" spans="1:10" x14ac:dyDescent="0.2">
      <c r="A786" t="s">
        <v>8219</v>
      </c>
      <c r="B786" s="12">
        <v>89</v>
      </c>
      <c r="I786" s="12" t="s">
        <v>8221</v>
      </c>
      <c r="J786" s="12">
        <v>0</v>
      </c>
    </row>
    <row r="787" spans="1:10" x14ac:dyDescent="0.2">
      <c r="A787" t="s">
        <v>8219</v>
      </c>
      <c r="B787" s="12">
        <v>107</v>
      </c>
      <c r="I787" s="12" t="s">
        <v>8221</v>
      </c>
      <c r="J787" s="12">
        <v>16</v>
      </c>
    </row>
    <row r="788" spans="1:10" x14ac:dyDescent="0.2">
      <c r="A788" t="s">
        <v>8219</v>
      </c>
      <c r="B788" s="12">
        <v>159</v>
      </c>
      <c r="I788" s="12" t="s">
        <v>8221</v>
      </c>
      <c r="J788" s="12">
        <v>2</v>
      </c>
    </row>
    <row r="789" spans="1:10" x14ac:dyDescent="0.2">
      <c r="A789" t="s">
        <v>8219</v>
      </c>
      <c r="B789" s="12">
        <v>181</v>
      </c>
      <c r="I789" s="12" t="s">
        <v>8221</v>
      </c>
      <c r="J789" s="12">
        <v>48</v>
      </c>
    </row>
    <row r="790" spans="1:10" x14ac:dyDescent="0.2">
      <c r="A790" t="s">
        <v>8219</v>
      </c>
      <c r="B790" s="12">
        <v>131</v>
      </c>
      <c r="I790" s="12" t="s">
        <v>8221</v>
      </c>
      <c r="J790" s="12">
        <v>2</v>
      </c>
    </row>
    <row r="791" spans="1:10" x14ac:dyDescent="0.2">
      <c r="A791" t="s">
        <v>8219</v>
      </c>
      <c r="B791" s="12">
        <v>125</v>
      </c>
      <c r="I791" s="12" t="s">
        <v>8221</v>
      </c>
      <c r="J791" s="12">
        <v>2</v>
      </c>
    </row>
    <row r="792" spans="1:10" x14ac:dyDescent="0.2">
      <c r="A792" t="s">
        <v>8219</v>
      </c>
      <c r="B792" s="12">
        <v>61</v>
      </c>
      <c r="I792" s="12" t="s">
        <v>8221</v>
      </c>
      <c r="J792" s="12">
        <v>1</v>
      </c>
    </row>
    <row r="793" spans="1:10" x14ac:dyDescent="0.2">
      <c r="A793" t="s">
        <v>8219</v>
      </c>
      <c r="B793" s="12">
        <v>90</v>
      </c>
      <c r="I793" s="12" t="s">
        <v>8221</v>
      </c>
      <c r="J793" s="12">
        <v>17</v>
      </c>
    </row>
    <row r="794" spans="1:10" x14ac:dyDescent="0.2">
      <c r="A794" t="s">
        <v>8219</v>
      </c>
      <c r="B794" s="12">
        <v>35</v>
      </c>
      <c r="I794" s="12" t="s">
        <v>8221</v>
      </c>
      <c r="J794" s="12">
        <v>0</v>
      </c>
    </row>
    <row r="795" spans="1:10" x14ac:dyDescent="0.2">
      <c r="A795" t="s">
        <v>8219</v>
      </c>
      <c r="B795" s="12">
        <v>90</v>
      </c>
      <c r="I795" s="12" t="s">
        <v>8221</v>
      </c>
      <c r="J795" s="12">
        <v>11</v>
      </c>
    </row>
    <row r="796" spans="1:10" x14ac:dyDescent="0.2">
      <c r="A796" t="s">
        <v>8219</v>
      </c>
      <c r="B796" s="12">
        <v>4</v>
      </c>
      <c r="I796" s="12" t="s">
        <v>8221</v>
      </c>
      <c r="J796" s="12">
        <v>95</v>
      </c>
    </row>
    <row r="797" spans="1:10" x14ac:dyDescent="0.2">
      <c r="A797" t="s">
        <v>8219</v>
      </c>
      <c r="B797" s="12">
        <v>120</v>
      </c>
      <c r="I797" s="12" t="s">
        <v>8221</v>
      </c>
      <c r="J797" s="12">
        <v>13</v>
      </c>
    </row>
    <row r="798" spans="1:10" x14ac:dyDescent="0.2">
      <c r="A798" t="s">
        <v>8219</v>
      </c>
      <c r="B798" s="12">
        <v>14</v>
      </c>
      <c r="I798" s="12" t="s">
        <v>8221</v>
      </c>
      <c r="J798" s="12">
        <v>2</v>
      </c>
    </row>
    <row r="799" spans="1:10" x14ac:dyDescent="0.2">
      <c r="A799" t="s">
        <v>8219</v>
      </c>
      <c r="B799" s="12">
        <v>27</v>
      </c>
      <c r="I799" s="12" t="s">
        <v>8221</v>
      </c>
      <c r="J799" s="12">
        <v>2</v>
      </c>
    </row>
    <row r="800" spans="1:10" x14ac:dyDescent="0.2">
      <c r="A800" t="s">
        <v>8219</v>
      </c>
      <c r="B800" s="12">
        <v>49</v>
      </c>
      <c r="I800" s="12" t="s">
        <v>8221</v>
      </c>
      <c r="J800" s="12">
        <v>3</v>
      </c>
    </row>
    <row r="801" spans="1:10" x14ac:dyDescent="0.2">
      <c r="A801" t="s">
        <v>8219</v>
      </c>
      <c r="B801" s="12">
        <v>102</v>
      </c>
      <c r="I801" s="12" t="s">
        <v>8221</v>
      </c>
      <c r="J801" s="12">
        <v>0</v>
      </c>
    </row>
    <row r="802" spans="1:10" x14ac:dyDescent="0.2">
      <c r="A802" t="s">
        <v>8219</v>
      </c>
      <c r="B802" s="12">
        <v>3</v>
      </c>
      <c r="I802" s="12" t="s">
        <v>8221</v>
      </c>
      <c r="J802" s="12">
        <v>0</v>
      </c>
    </row>
    <row r="803" spans="1:10" x14ac:dyDescent="0.2">
      <c r="A803" t="s">
        <v>8219</v>
      </c>
      <c r="B803" s="12">
        <v>25</v>
      </c>
      <c r="I803" s="12" t="s">
        <v>8221</v>
      </c>
      <c r="J803" s="12">
        <v>0</v>
      </c>
    </row>
    <row r="804" spans="1:10" x14ac:dyDescent="0.2">
      <c r="A804" t="s">
        <v>8219</v>
      </c>
      <c r="B804" s="12">
        <v>118</v>
      </c>
      <c r="I804" s="12" t="s">
        <v>8221</v>
      </c>
      <c r="J804" s="12">
        <v>2</v>
      </c>
    </row>
    <row r="805" spans="1:10" x14ac:dyDescent="0.2">
      <c r="A805" t="s">
        <v>8219</v>
      </c>
      <c r="B805" s="12">
        <v>57</v>
      </c>
      <c r="I805" s="12" t="s">
        <v>8221</v>
      </c>
      <c r="J805" s="12">
        <v>24</v>
      </c>
    </row>
    <row r="806" spans="1:10" x14ac:dyDescent="0.2">
      <c r="A806" t="s">
        <v>8219</v>
      </c>
      <c r="B806" s="12">
        <v>11</v>
      </c>
      <c r="I806" s="12" t="s">
        <v>8221</v>
      </c>
      <c r="J806" s="12">
        <v>25</v>
      </c>
    </row>
    <row r="807" spans="1:10" x14ac:dyDescent="0.2">
      <c r="A807" t="s">
        <v>8219</v>
      </c>
      <c r="B807" s="12">
        <v>33</v>
      </c>
      <c r="I807" s="12" t="s">
        <v>8221</v>
      </c>
      <c r="J807" s="12">
        <v>3</v>
      </c>
    </row>
    <row r="808" spans="1:10" x14ac:dyDescent="0.2">
      <c r="A808" t="s">
        <v>8219</v>
      </c>
      <c r="B808" s="12">
        <v>40</v>
      </c>
      <c r="I808" s="12" t="s">
        <v>8221</v>
      </c>
      <c r="J808" s="12">
        <v>41</v>
      </c>
    </row>
    <row r="809" spans="1:10" x14ac:dyDescent="0.2">
      <c r="A809" t="s">
        <v>8219</v>
      </c>
      <c r="B809" s="12">
        <v>50</v>
      </c>
      <c r="I809" s="12" t="s">
        <v>8221</v>
      </c>
      <c r="J809" s="12">
        <v>2</v>
      </c>
    </row>
    <row r="810" spans="1:10" x14ac:dyDescent="0.2">
      <c r="A810" t="s">
        <v>8219</v>
      </c>
      <c r="B810" s="12">
        <v>38</v>
      </c>
      <c r="I810" s="12" t="s">
        <v>8221</v>
      </c>
      <c r="J810" s="12">
        <v>4</v>
      </c>
    </row>
    <row r="811" spans="1:10" x14ac:dyDescent="0.2">
      <c r="A811" t="s">
        <v>8219</v>
      </c>
      <c r="B811" s="12">
        <v>96</v>
      </c>
      <c r="I811" s="12" t="s">
        <v>8221</v>
      </c>
      <c r="J811" s="12">
        <v>99</v>
      </c>
    </row>
    <row r="812" spans="1:10" x14ac:dyDescent="0.2">
      <c r="A812" t="s">
        <v>8219</v>
      </c>
      <c r="B812" s="12">
        <v>48</v>
      </c>
      <c r="I812" s="12" t="s">
        <v>8221</v>
      </c>
      <c r="J812" s="12">
        <v>4</v>
      </c>
    </row>
    <row r="813" spans="1:10" x14ac:dyDescent="0.2">
      <c r="A813" t="s">
        <v>8219</v>
      </c>
      <c r="B813" s="12">
        <v>33</v>
      </c>
      <c r="I813" s="12" t="s">
        <v>8221</v>
      </c>
      <c r="J813" s="12">
        <v>4</v>
      </c>
    </row>
    <row r="814" spans="1:10" x14ac:dyDescent="0.2">
      <c r="A814" t="s">
        <v>8219</v>
      </c>
      <c r="B814" s="12">
        <v>226</v>
      </c>
      <c r="I814" s="12" t="s">
        <v>8221</v>
      </c>
      <c r="J814" s="12">
        <v>38</v>
      </c>
    </row>
    <row r="815" spans="1:10" x14ac:dyDescent="0.2">
      <c r="A815" t="s">
        <v>8219</v>
      </c>
      <c r="B815" s="12">
        <v>14</v>
      </c>
      <c r="I815" s="12" t="s">
        <v>8221</v>
      </c>
      <c r="J815" s="12">
        <v>285</v>
      </c>
    </row>
    <row r="816" spans="1:10" x14ac:dyDescent="0.2">
      <c r="A816" t="s">
        <v>8219</v>
      </c>
      <c r="B816" s="12">
        <v>20</v>
      </c>
      <c r="I816" s="12" t="s">
        <v>8221</v>
      </c>
      <c r="J816" s="12">
        <v>1</v>
      </c>
    </row>
    <row r="817" spans="1:10" x14ac:dyDescent="0.2">
      <c r="A817" t="s">
        <v>8219</v>
      </c>
      <c r="B817" s="12">
        <v>25</v>
      </c>
      <c r="I817" s="12" t="s">
        <v>8221</v>
      </c>
      <c r="J817" s="12">
        <v>42</v>
      </c>
    </row>
    <row r="818" spans="1:10" x14ac:dyDescent="0.2">
      <c r="A818" t="s">
        <v>8219</v>
      </c>
      <c r="B818" s="12">
        <v>90</v>
      </c>
      <c r="I818" s="12" t="s">
        <v>8221</v>
      </c>
      <c r="J818" s="12">
        <v>26</v>
      </c>
    </row>
    <row r="819" spans="1:10" x14ac:dyDescent="0.2">
      <c r="A819" t="s">
        <v>8219</v>
      </c>
      <c r="B819" s="12">
        <v>11</v>
      </c>
      <c r="I819" s="12" t="s">
        <v>8221</v>
      </c>
      <c r="J819" s="12">
        <v>2</v>
      </c>
    </row>
    <row r="820" spans="1:10" x14ac:dyDescent="0.2">
      <c r="A820" t="s">
        <v>8219</v>
      </c>
      <c r="B820" s="12">
        <v>55</v>
      </c>
      <c r="I820" s="12" t="s">
        <v>8221</v>
      </c>
      <c r="J820" s="12">
        <v>4</v>
      </c>
    </row>
    <row r="821" spans="1:10" x14ac:dyDescent="0.2">
      <c r="A821" t="s">
        <v>8219</v>
      </c>
      <c r="B821" s="12">
        <v>30</v>
      </c>
      <c r="I821" s="12" t="s">
        <v>8221</v>
      </c>
      <c r="J821" s="12">
        <v>6</v>
      </c>
    </row>
    <row r="822" spans="1:10" x14ac:dyDescent="0.2">
      <c r="A822" t="s">
        <v>8219</v>
      </c>
      <c r="B822" s="12">
        <v>28</v>
      </c>
      <c r="I822" s="12" t="s">
        <v>8221</v>
      </c>
      <c r="J822" s="12">
        <v>70</v>
      </c>
    </row>
    <row r="823" spans="1:10" x14ac:dyDescent="0.2">
      <c r="A823" t="s">
        <v>8219</v>
      </c>
      <c r="B823" s="12">
        <v>45</v>
      </c>
      <c r="I823" s="12" t="s">
        <v>8221</v>
      </c>
      <c r="J823" s="12">
        <v>9</v>
      </c>
    </row>
    <row r="824" spans="1:10" x14ac:dyDescent="0.2">
      <c r="A824" t="s">
        <v>8219</v>
      </c>
      <c r="B824" s="12">
        <v>13</v>
      </c>
      <c r="I824" s="12" t="s">
        <v>8221</v>
      </c>
      <c r="J824" s="12">
        <v>8</v>
      </c>
    </row>
    <row r="825" spans="1:10" x14ac:dyDescent="0.2">
      <c r="A825" t="s">
        <v>8219</v>
      </c>
      <c r="B825" s="12">
        <v>40</v>
      </c>
      <c r="I825" s="12" t="s">
        <v>8221</v>
      </c>
      <c r="J825" s="12">
        <v>105</v>
      </c>
    </row>
    <row r="826" spans="1:10" x14ac:dyDescent="0.2">
      <c r="A826" t="s">
        <v>8219</v>
      </c>
      <c r="B826" s="12">
        <v>21</v>
      </c>
      <c r="I826" s="12" t="s">
        <v>8221</v>
      </c>
      <c r="J826" s="12">
        <v>12</v>
      </c>
    </row>
    <row r="827" spans="1:10" x14ac:dyDescent="0.2">
      <c r="A827" t="s">
        <v>8219</v>
      </c>
      <c r="B827" s="12">
        <v>134</v>
      </c>
      <c r="I827" s="12" t="s">
        <v>8221</v>
      </c>
      <c r="J827" s="12">
        <v>0</v>
      </c>
    </row>
    <row r="828" spans="1:10" x14ac:dyDescent="0.2">
      <c r="A828" t="s">
        <v>8219</v>
      </c>
      <c r="B828" s="12">
        <v>20</v>
      </c>
      <c r="I828" s="12" t="s">
        <v>8221</v>
      </c>
      <c r="J828" s="12">
        <v>16</v>
      </c>
    </row>
    <row r="829" spans="1:10" x14ac:dyDescent="0.2">
      <c r="A829" t="s">
        <v>8219</v>
      </c>
      <c r="B829" s="12">
        <v>19</v>
      </c>
      <c r="I829" s="12" t="s">
        <v>8221</v>
      </c>
      <c r="J829" s="12">
        <v>7</v>
      </c>
    </row>
    <row r="830" spans="1:10" x14ac:dyDescent="0.2">
      <c r="A830" t="s">
        <v>8219</v>
      </c>
      <c r="B830" s="12">
        <v>209</v>
      </c>
      <c r="I830" s="12" t="s">
        <v>8221</v>
      </c>
      <c r="J830" s="12">
        <v>4</v>
      </c>
    </row>
    <row r="831" spans="1:10" x14ac:dyDescent="0.2">
      <c r="A831" t="s">
        <v>8219</v>
      </c>
      <c r="B831" s="12">
        <v>38</v>
      </c>
      <c r="I831" s="12" t="s">
        <v>8221</v>
      </c>
      <c r="J831" s="12">
        <v>1</v>
      </c>
    </row>
    <row r="832" spans="1:10" x14ac:dyDescent="0.2">
      <c r="A832" t="s">
        <v>8219</v>
      </c>
      <c r="B832" s="12">
        <v>24</v>
      </c>
      <c r="I832" s="12" t="s">
        <v>8221</v>
      </c>
      <c r="J832" s="12">
        <v>28</v>
      </c>
    </row>
    <row r="833" spans="1:10" x14ac:dyDescent="0.2">
      <c r="A833" t="s">
        <v>8219</v>
      </c>
      <c r="B833" s="12">
        <v>8</v>
      </c>
      <c r="I833" s="12" t="s">
        <v>8221</v>
      </c>
      <c r="J833" s="12">
        <v>1</v>
      </c>
    </row>
    <row r="834" spans="1:10" x14ac:dyDescent="0.2">
      <c r="A834" t="s">
        <v>8219</v>
      </c>
      <c r="B834" s="12">
        <v>179</v>
      </c>
      <c r="I834" s="12" t="s">
        <v>8221</v>
      </c>
      <c r="J834" s="12">
        <v>1</v>
      </c>
    </row>
    <row r="835" spans="1:10" x14ac:dyDescent="0.2">
      <c r="A835" t="s">
        <v>8219</v>
      </c>
      <c r="B835" s="12">
        <v>26</v>
      </c>
      <c r="I835" s="12" t="s">
        <v>8221</v>
      </c>
      <c r="J835" s="12">
        <v>5</v>
      </c>
    </row>
    <row r="836" spans="1:10" x14ac:dyDescent="0.2">
      <c r="A836" t="s">
        <v>8219</v>
      </c>
      <c r="B836" s="12">
        <v>131</v>
      </c>
      <c r="I836" s="12" t="s">
        <v>8221</v>
      </c>
      <c r="J836" s="12">
        <v>3</v>
      </c>
    </row>
    <row r="837" spans="1:10" x14ac:dyDescent="0.2">
      <c r="A837" t="s">
        <v>8219</v>
      </c>
      <c r="B837" s="12">
        <v>14</v>
      </c>
      <c r="I837" s="12" t="s">
        <v>8221</v>
      </c>
      <c r="J837" s="12">
        <v>2</v>
      </c>
    </row>
    <row r="838" spans="1:10" x14ac:dyDescent="0.2">
      <c r="A838" t="s">
        <v>8219</v>
      </c>
      <c r="B838" s="12">
        <v>174</v>
      </c>
      <c r="I838" s="12" t="s">
        <v>8221</v>
      </c>
      <c r="J838" s="12">
        <v>0</v>
      </c>
    </row>
    <row r="839" spans="1:10" x14ac:dyDescent="0.2">
      <c r="A839" t="s">
        <v>8219</v>
      </c>
      <c r="B839" s="12">
        <v>191</v>
      </c>
      <c r="I839" s="12" t="s">
        <v>8221</v>
      </c>
      <c r="J839" s="12">
        <v>0</v>
      </c>
    </row>
    <row r="840" spans="1:10" x14ac:dyDescent="0.2">
      <c r="A840" t="s">
        <v>8219</v>
      </c>
      <c r="B840" s="12">
        <v>38</v>
      </c>
      <c r="I840" s="12" t="s">
        <v>8221</v>
      </c>
      <c r="J840" s="12">
        <v>3</v>
      </c>
    </row>
    <row r="841" spans="1:10" x14ac:dyDescent="0.2">
      <c r="A841" t="s">
        <v>8219</v>
      </c>
      <c r="B841" s="12">
        <v>22</v>
      </c>
      <c r="I841" s="12" t="s">
        <v>8221</v>
      </c>
      <c r="J841" s="12">
        <v>0</v>
      </c>
    </row>
    <row r="842" spans="1:10" x14ac:dyDescent="0.2">
      <c r="A842" t="s">
        <v>8219</v>
      </c>
      <c r="B842" s="12">
        <v>149</v>
      </c>
      <c r="I842" s="12" t="s">
        <v>8221</v>
      </c>
      <c r="J842" s="12">
        <v>0</v>
      </c>
    </row>
    <row r="843" spans="1:10" x14ac:dyDescent="0.2">
      <c r="A843" t="s">
        <v>8219</v>
      </c>
      <c r="B843" s="12">
        <v>56</v>
      </c>
      <c r="I843" s="12" t="s">
        <v>8221</v>
      </c>
      <c r="J843" s="12">
        <v>3</v>
      </c>
    </row>
    <row r="844" spans="1:10" x14ac:dyDescent="0.2">
      <c r="A844" t="s">
        <v>8219</v>
      </c>
      <c r="B844" s="12">
        <v>19</v>
      </c>
      <c r="I844" s="12" t="s">
        <v>8221</v>
      </c>
      <c r="J844" s="12">
        <v>7</v>
      </c>
    </row>
    <row r="845" spans="1:10" x14ac:dyDescent="0.2">
      <c r="A845" t="s">
        <v>8219</v>
      </c>
      <c r="B845" s="12">
        <v>70</v>
      </c>
      <c r="I845" s="12" t="s">
        <v>8221</v>
      </c>
      <c r="J845" s="12">
        <v>25</v>
      </c>
    </row>
    <row r="846" spans="1:10" x14ac:dyDescent="0.2">
      <c r="A846" t="s">
        <v>8219</v>
      </c>
      <c r="B846" s="12">
        <v>81</v>
      </c>
      <c r="I846" s="12" t="s">
        <v>8221</v>
      </c>
      <c r="J846" s="12">
        <v>10</v>
      </c>
    </row>
    <row r="847" spans="1:10" x14ac:dyDescent="0.2">
      <c r="A847" t="s">
        <v>8219</v>
      </c>
      <c r="B847" s="12">
        <v>32</v>
      </c>
      <c r="I847" s="12" t="s">
        <v>8221</v>
      </c>
      <c r="J847" s="12">
        <v>3</v>
      </c>
    </row>
    <row r="848" spans="1:10" x14ac:dyDescent="0.2">
      <c r="A848" t="s">
        <v>8219</v>
      </c>
      <c r="B848" s="12">
        <v>26</v>
      </c>
      <c r="I848" s="12" t="s">
        <v>8221</v>
      </c>
      <c r="J848" s="12">
        <v>5</v>
      </c>
    </row>
    <row r="849" spans="1:10" x14ac:dyDescent="0.2">
      <c r="A849" t="s">
        <v>8219</v>
      </c>
      <c r="B849" s="12">
        <v>105</v>
      </c>
      <c r="I849" s="12" t="s">
        <v>8221</v>
      </c>
      <c r="J849" s="12">
        <v>5</v>
      </c>
    </row>
    <row r="850" spans="1:10" x14ac:dyDescent="0.2">
      <c r="A850" t="s">
        <v>8219</v>
      </c>
      <c r="B850" s="12">
        <v>29</v>
      </c>
      <c r="I850" s="12" t="s">
        <v>8221</v>
      </c>
      <c r="J850" s="12">
        <v>27</v>
      </c>
    </row>
    <row r="851" spans="1:10" x14ac:dyDescent="0.2">
      <c r="A851" t="s">
        <v>8219</v>
      </c>
      <c r="B851" s="12">
        <v>8</v>
      </c>
      <c r="I851" s="12" t="s">
        <v>8221</v>
      </c>
      <c r="J851" s="12">
        <v>2</v>
      </c>
    </row>
    <row r="852" spans="1:10" x14ac:dyDescent="0.2">
      <c r="A852" t="s">
        <v>8219</v>
      </c>
      <c r="B852" s="12">
        <v>89</v>
      </c>
      <c r="I852" s="12" t="s">
        <v>8221</v>
      </c>
      <c r="J852" s="12">
        <v>236</v>
      </c>
    </row>
    <row r="853" spans="1:10" x14ac:dyDescent="0.2">
      <c r="A853" t="s">
        <v>8219</v>
      </c>
      <c r="B853" s="12">
        <v>44</v>
      </c>
      <c r="I853" s="12" t="s">
        <v>8221</v>
      </c>
      <c r="J853" s="12">
        <v>1</v>
      </c>
    </row>
    <row r="854" spans="1:10" x14ac:dyDescent="0.2">
      <c r="A854" t="s">
        <v>8219</v>
      </c>
      <c r="B854" s="12">
        <v>246</v>
      </c>
      <c r="I854" s="12" t="s">
        <v>8221</v>
      </c>
      <c r="J854" s="12">
        <v>12</v>
      </c>
    </row>
    <row r="855" spans="1:10" x14ac:dyDescent="0.2">
      <c r="A855" t="s">
        <v>8219</v>
      </c>
      <c r="B855" s="12">
        <v>120</v>
      </c>
      <c r="I855" s="12" t="s">
        <v>8221</v>
      </c>
      <c r="J855" s="12">
        <v>4</v>
      </c>
    </row>
    <row r="856" spans="1:10" x14ac:dyDescent="0.2">
      <c r="A856" t="s">
        <v>8219</v>
      </c>
      <c r="B856" s="12">
        <v>26</v>
      </c>
      <c r="I856" s="12" t="s">
        <v>8221</v>
      </c>
      <c r="J856" s="12">
        <v>3</v>
      </c>
    </row>
    <row r="857" spans="1:10" x14ac:dyDescent="0.2">
      <c r="A857" t="s">
        <v>8219</v>
      </c>
      <c r="B857" s="12">
        <v>45</v>
      </c>
      <c r="I857" s="12" t="s">
        <v>8221</v>
      </c>
      <c r="J857" s="12">
        <v>99</v>
      </c>
    </row>
    <row r="858" spans="1:10" x14ac:dyDescent="0.2">
      <c r="A858" t="s">
        <v>8219</v>
      </c>
      <c r="B858" s="12">
        <v>20</v>
      </c>
      <c r="I858" s="12" t="s">
        <v>8221</v>
      </c>
      <c r="J858" s="12">
        <v>3</v>
      </c>
    </row>
    <row r="859" spans="1:10" x14ac:dyDescent="0.2">
      <c r="A859" t="s">
        <v>8219</v>
      </c>
      <c r="B859" s="12">
        <v>47</v>
      </c>
      <c r="I859" s="12" t="s">
        <v>8221</v>
      </c>
      <c r="J859" s="12">
        <v>3</v>
      </c>
    </row>
    <row r="860" spans="1:10" x14ac:dyDescent="0.2">
      <c r="A860" t="s">
        <v>8219</v>
      </c>
      <c r="B860" s="12">
        <v>13</v>
      </c>
      <c r="I860" s="12" t="s">
        <v>8221</v>
      </c>
      <c r="J860" s="12">
        <v>22</v>
      </c>
    </row>
    <row r="861" spans="1:10" x14ac:dyDescent="0.2">
      <c r="A861" t="s">
        <v>8219</v>
      </c>
      <c r="B861" s="12">
        <v>183</v>
      </c>
      <c r="I861" s="12" t="s">
        <v>8221</v>
      </c>
      <c r="J861" s="12">
        <v>4</v>
      </c>
    </row>
    <row r="862" spans="1:10" x14ac:dyDescent="0.2">
      <c r="A862" t="s">
        <v>8219</v>
      </c>
      <c r="B862" s="12">
        <v>21</v>
      </c>
      <c r="I862" s="12" t="s">
        <v>8221</v>
      </c>
      <c r="J862" s="12">
        <v>534</v>
      </c>
    </row>
    <row r="863" spans="1:10" x14ac:dyDescent="0.2">
      <c r="A863" t="s">
        <v>8219</v>
      </c>
      <c r="B863" s="12">
        <v>42</v>
      </c>
      <c r="I863" s="12" t="s">
        <v>8221</v>
      </c>
      <c r="J863" s="12">
        <v>12</v>
      </c>
    </row>
    <row r="864" spans="1:10" x14ac:dyDescent="0.2">
      <c r="A864" t="s">
        <v>8219</v>
      </c>
      <c r="B864" s="12">
        <v>54</v>
      </c>
      <c r="I864" s="12" t="s">
        <v>8221</v>
      </c>
      <c r="J864" s="12">
        <v>56</v>
      </c>
    </row>
    <row r="865" spans="1:10" x14ac:dyDescent="0.2">
      <c r="A865" t="s">
        <v>8219</v>
      </c>
      <c r="B865" s="12">
        <v>38</v>
      </c>
      <c r="I865" s="12" t="s">
        <v>8221</v>
      </c>
      <c r="J865" s="12">
        <v>11</v>
      </c>
    </row>
    <row r="866" spans="1:10" x14ac:dyDescent="0.2">
      <c r="A866" t="s">
        <v>8219</v>
      </c>
      <c r="B866" s="12">
        <v>64</v>
      </c>
      <c r="I866" s="12" t="s">
        <v>8221</v>
      </c>
      <c r="J866" s="12">
        <v>0</v>
      </c>
    </row>
    <row r="867" spans="1:10" x14ac:dyDescent="0.2">
      <c r="A867" t="s">
        <v>8219</v>
      </c>
      <c r="B867" s="12">
        <v>13</v>
      </c>
      <c r="I867" s="12" t="s">
        <v>8221</v>
      </c>
      <c r="J867" s="12">
        <v>12</v>
      </c>
    </row>
    <row r="868" spans="1:10" x14ac:dyDescent="0.2">
      <c r="A868" t="s">
        <v>8219</v>
      </c>
      <c r="B868" s="12">
        <v>33</v>
      </c>
      <c r="I868" s="12" t="s">
        <v>8221</v>
      </c>
      <c r="J868" s="12">
        <v>5</v>
      </c>
    </row>
    <row r="869" spans="1:10" x14ac:dyDescent="0.2">
      <c r="A869" t="s">
        <v>8219</v>
      </c>
      <c r="B869" s="12">
        <v>52</v>
      </c>
      <c r="I869" s="12" t="s">
        <v>8221</v>
      </c>
      <c r="J869" s="12">
        <v>24</v>
      </c>
    </row>
    <row r="870" spans="1:10" x14ac:dyDescent="0.2">
      <c r="A870" t="s">
        <v>8219</v>
      </c>
      <c r="B870" s="12">
        <v>107</v>
      </c>
      <c r="I870" s="12" t="s">
        <v>8221</v>
      </c>
      <c r="J870" s="12">
        <v>89</v>
      </c>
    </row>
    <row r="871" spans="1:10" x14ac:dyDescent="0.2">
      <c r="A871" t="s">
        <v>8219</v>
      </c>
      <c r="B871" s="12">
        <v>11</v>
      </c>
      <c r="I871" s="12" t="s">
        <v>8221</v>
      </c>
      <c r="J871" s="12">
        <v>1</v>
      </c>
    </row>
    <row r="872" spans="1:10" x14ac:dyDescent="0.2">
      <c r="A872" t="s">
        <v>8219</v>
      </c>
      <c r="B872" s="12">
        <v>34</v>
      </c>
      <c r="I872" s="12" t="s">
        <v>8221</v>
      </c>
      <c r="J872" s="12">
        <v>55</v>
      </c>
    </row>
    <row r="873" spans="1:10" x14ac:dyDescent="0.2">
      <c r="A873" t="s">
        <v>8219</v>
      </c>
      <c r="B873" s="12">
        <v>75</v>
      </c>
      <c r="I873" s="12" t="s">
        <v>8221</v>
      </c>
      <c r="J873" s="12">
        <v>2</v>
      </c>
    </row>
    <row r="874" spans="1:10" x14ac:dyDescent="0.2">
      <c r="A874" t="s">
        <v>8219</v>
      </c>
      <c r="B874" s="12">
        <v>26</v>
      </c>
      <c r="I874" s="12" t="s">
        <v>8221</v>
      </c>
      <c r="J874" s="12">
        <v>0</v>
      </c>
    </row>
    <row r="875" spans="1:10" x14ac:dyDescent="0.2">
      <c r="A875" t="s">
        <v>8219</v>
      </c>
      <c r="B875" s="12">
        <v>50</v>
      </c>
      <c r="I875" s="12" t="s">
        <v>8221</v>
      </c>
      <c r="J875" s="12">
        <v>4</v>
      </c>
    </row>
    <row r="876" spans="1:10" x14ac:dyDescent="0.2">
      <c r="A876" t="s">
        <v>8219</v>
      </c>
      <c r="B876" s="12">
        <v>80</v>
      </c>
      <c r="I876" s="12" t="s">
        <v>8221</v>
      </c>
      <c r="J876" s="12">
        <v>6</v>
      </c>
    </row>
    <row r="877" spans="1:10" x14ac:dyDescent="0.2">
      <c r="A877" t="s">
        <v>8219</v>
      </c>
      <c r="B877" s="12">
        <v>110</v>
      </c>
      <c r="I877" s="12" t="s">
        <v>8221</v>
      </c>
      <c r="J877" s="12">
        <v>4</v>
      </c>
    </row>
    <row r="878" spans="1:10" x14ac:dyDescent="0.2">
      <c r="A878" t="s">
        <v>8219</v>
      </c>
      <c r="B878" s="12">
        <v>77</v>
      </c>
      <c r="I878" s="12" t="s">
        <v>8221</v>
      </c>
      <c r="J878" s="12">
        <v>4</v>
      </c>
    </row>
    <row r="879" spans="1:10" x14ac:dyDescent="0.2">
      <c r="A879" t="s">
        <v>8219</v>
      </c>
      <c r="B879" s="12">
        <v>50</v>
      </c>
      <c r="I879" s="12" t="s">
        <v>8221</v>
      </c>
      <c r="J879" s="12">
        <v>2</v>
      </c>
    </row>
    <row r="880" spans="1:10" x14ac:dyDescent="0.2">
      <c r="A880" t="s">
        <v>8219</v>
      </c>
      <c r="B880" s="12">
        <v>145</v>
      </c>
      <c r="I880" s="12" t="s">
        <v>8221</v>
      </c>
      <c r="J880" s="12">
        <v>5</v>
      </c>
    </row>
    <row r="881" spans="1:10" x14ac:dyDescent="0.2">
      <c r="A881" t="s">
        <v>8219</v>
      </c>
      <c r="B881" s="12">
        <v>29</v>
      </c>
      <c r="I881" s="12" t="s">
        <v>8221</v>
      </c>
      <c r="J881" s="12">
        <v>83</v>
      </c>
    </row>
    <row r="882" spans="1:10" x14ac:dyDescent="0.2">
      <c r="A882" t="s">
        <v>8219</v>
      </c>
      <c r="B882" s="12">
        <v>114</v>
      </c>
      <c r="I882" s="12" t="s">
        <v>8221</v>
      </c>
      <c r="J882" s="12">
        <v>57</v>
      </c>
    </row>
    <row r="883" spans="1:10" x14ac:dyDescent="0.2">
      <c r="A883" t="s">
        <v>8219</v>
      </c>
      <c r="B883" s="12">
        <v>96</v>
      </c>
      <c r="I883" s="12" t="s">
        <v>8221</v>
      </c>
      <c r="J883" s="12">
        <v>311</v>
      </c>
    </row>
    <row r="884" spans="1:10" x14ac:dyDescent="0.2">
      <c r="A884" t="s">
        <v>8219</v>
      </c>
      <c r="B884" s="12">
        <v>31</v>
      </c>
      <c r="I884" s="12" t="s">
        <v>8221</v>
      </c>
      <c r="J884" s="12">
        <v>2</v>
      </c>
    </row>
    <row r="885" spans="1:10" x14ac:dyDescent="0.2">
      <c r="A885" t="s">
        <v>8219</v>
      </c>
      <c r="B885" s="12">
        <v>4883</v>
      </c>
      <c r="I885" s="12" t="s">
        <v>8221</v>
      </c>
      <c r="J885" s="12">
        <v>16</v>
      </c>
    </row>
    <row r="886" spans="1:10" x14ac:dyDescent="0.2">
      <c r="A886" t="s">
        <v>8219</v>
      </c>
      <c r="B886" s="12">
        <v>95</v>
      </c>
      <c r="I886" s="12" t="s">
        <v>8221</v>
      </c>
      <c r="J886" s="12">
        <v>9</v>
      </c>
    </row>
    <row r="887" spans="1:10" x14ac:dyDescent="0.2">
      <c r="A887" t="s">
        <v>8219</v>
      </c>
      <c r="B887" s="12">
        <v>2478</v>
      </c>
      <c r="I887" s="12" t="s">
        <v>8221</v>
      </c>
      <c r="J887" s="12">
        <v>1</v>
      </c>
    </row>
    <row r="888" spans="1:10" x14ac:dyDescent="0.2">
      <c r="A888" t="s">
        <v>8219</v>
      </c>
      <c r="B888" s="12">
        <v>1789</v>
      </c>
      <c r="I888" s="12" t="s">
        <v>8221</v>
      </c>
      <c r="J888" s="12">
        <v>12</v>
      </c>
    </row>
    <row r="889" spans="1:10" x14ac:dyDescent="0.2">
      <c r="A889" t="s">
        <v>8219</v>
      </c>
      <c r="B889" s="12">
        <v>680</v>
      </c>
      <c r="I889" s="12" t="s">
        <v>8221</v>
      </c>
      <c r="J889" s="12">
        <v>0</v>
      </c>
    </row>
    <row r="890" spans="1:10" x14ac:dyDescent="0.2">
      <c r="A890" t="s">
        <v>8219</v>
      </c>
      <c r="B890" s="12">
        <v>70</v>
      </c>
      <c r="I890" s="12" t="s">
        <v>8221</v>
      </c>
      <c r="J890" s="12">
        <v>20</v>
      </c>
    </row>
    <row r="891" spans="1:10" x14ac:dyDescent="0.2">
      <c r="A891" t="s">
        <v>8219</v>
      </c>
      <c r="B891" s="12">
        <v>23</v>
      </c>
      <c r="I891" s="12" t="s">
        <v>8221</v>
      </c>
      <c r="J891" s="12">
        <v>16</v>
      </c>
    </row>
    <row r="892" spans="1:10" x14ac:dyDescent="0.2">
      <c r="A892" t="s">
        <v>8219</v>
      </c>
      <c r="B892" s="12">
        <v>4245</v>
      </c>
      <c r="I892" s="12" t="s">
        <v>8221</v>
      </c>
      <c r="J892" s="12">
        <v>33</v>
      </c>
    </row>
    <row r="893" spans="1:10" x14ac:dyDescent="0.2">
      <c r="A893" t="s">
        <v>8219</v>
      </c>
      <c r="B893" s="12">
        <v>943</v>
      </c>
      <c r="I893" s="12" t="s">
        <v>8221</v>
      </c>
      <c r="J893" s="12">
        <v>2</v>
      </c>
    </row>
    <row r="894" spans="1:10" x14ac:dyDescent="0.2">
      <c r="A894" t="s">
        <v>8219</v>
      </c>
      <c r="B894" s="12">
        <v>1876</v>
      </c>
      <c r="I894" s="12" t="s">
        <v>8221</v>
      </c>
      <c r="J894" s="12">
        <v>6</v>
      </c>
    </row>
    <row r="895" spans="1:10" x14ac:dyDescent="0.2">
      <c r="A895" t="s">
        <v>8219</v>
      </c>
      <c r="B895" s="12">
        <v>834</v>
      </c>
      <c r="I895" s="12" t="s">
        <v>8221</v>
      </c>
      <c r="J895" s="12">
        <v>0</v>
      </c>
    </row>
    <row r="896" spans="1:10" x14ac:dyDescent="0.2">
      <c r="A896" t="s">
        <v>8219</v>
      </c>
      <c r="B896" s="12">
        <v>682</v>
      </c>
      <c r="I896" s="12" t="s">
        <v>8221</v>
      </c>
      <c r="J896" s="12">
        <v>3</v>
      </c>
    </row>
    <row r="897" spans="1:10" x14ac:dyDescent="0.2">
      <c r="A897" t="s">
        <v>8219</v>
      </c>
      <c r="B897" s="12">
        <v>147</v>
      </c>
      <c r="I897" s="12" t="s">
        <v>8221</v>
      </c>
      <c r="J897" s="12">
        <v>0</v>
      </c>
    </row>
    <row r="898" spans="1:10" x14ac:dyDescent="0.2">
      <c r="A898" t="s">
        <v>8219</v>
      </c>
      <c r="B898" s="12">
        <v>415</v>
      </c>
      <c r="I898" s="12" t="s">
        <v>8221</v>
      </c>
      <c r="J898" s="12">
        <v>3</v>
      </c>
    </row>
    <row r="899" spans="1:10" x14ac:dyDescent="0.2">
      <c r="A899" t="s">
        <v>8219</v>
      </c>
      <c r="B899" s="12">
        <v>290</v>
      </c>
      <c r="I899" s="12" t="s">
        <v>8221</v>
      </c>
      <c r="J899" s="12">
        <v>13</v>
      </c>
    </row>
    <row r="900" spans="1:10" x14ac:dyDescent="0.2">
      <c r="A900" t="s">
        <v>8219</v>
      </c>
      <c r="B900" s="12">
        <v>365</v>
      </c>
      <c r="I900" s="12" t="s">
        <v>8221</v>
      </c>
      <c r="J900" s="12">
        <v>6</v>
      </c>
    </row>
    <row r="901" spans="1:10" x14ac:dyDescent="0.2">
      <c r="A901" t="s">
        <v>8219</v>
      </c>
      <c r="B901" s="12">
        <v>660</v>
      </c>
      <c r="I901" s="12" t="s">
        <v>8221</v>
      </c>
      <c r="J901" s="12">
        <v>1</v>
      </c>
    </row>
    <row r="902" spans="1:10" x14ac:dyDescent="0.2">
      <c r="A902" t="s">
        <v>8219</v>
      </c>
      <c r="B902" s="12">
        <v>1356</v>
      </c>
      <c r="I902" s="12" t="s">
        <v>8221</v>
      </c>
      <c r="J902" s="12">
        <v>0</v>
      </c>
    </row>
    <row r="903" spans="1:10" x14ac:dyDescent="0.2">
      <c r="A903" t="s">
        <v>8219</v>
      </c>
      <c r="B903" s="12">
        <v>424</v>
      </c>
      <c r="I903" s="12" t="s">
        <v>8221</v>
      </c>
      <c r="J903" s="12">
        <v>5</v>
      </c>
    </row>
    <row r="904" spans="1:10" x14ac:dyDescent="0.2">
      <c r="A904" t="s">
        <v>8219</v>
      </c>
      <c r="B904" s="12">
        <v>33</v>
      </c>
      <c r="I904" s="12" t="s">
        <v>8221</v>
      </c>
      <c r="J904" s="12">
        <v>0</v>
      </c>
    </row>
    <row r="905" spans="1:10" x14ac:dyDescent="0.2">
      <c r="A905" t="s">
        <v>8219</v>
      </c>
      <c r="B905" s="12">
        <v>1633</v>
      </c>
      <c r="I905" s="12" t="s">
        <v>8221</v>
      </c>
      <c r="J905" s="12">
        <v>36</v>
      </c>
    </row>
    <row r="906" spans="1:10" x14ac:dyDescent="0.2">
      <c r="A906" t="s">
        <v>8219</v>
      </c>
      <c r="B906" s="12">
        <v>306</v>
      </c>
      <c r="I906" s="12" t="s">
        <v>8221</v>
      </c>
      <c r="J906" s="12">
        <v>1</v>
      </c>
    </row>
    <row r="907" spans="1:10" x14ac:dyDescent="0.2">
      <c r="A907" t="s">
        <v>8219</v>
      </c>
      <c r="B907" s="12">
        <v>205</v>
      </c>
      <c r="I907" s="12" t="s">
        <v>8221</v>
      </c>
      <c r="J907" s="12">
        <v>1</v>
      </c>
    </row>
    <row r="908" spans="1:10" x14ac:dyDescent="0.2">
      <c r="A908" t="s">
        <v>8219</v>
      </c>
      <c r="B908" s="12">
        <v>1281</v>
      </c>
      <c r="I908" s="12" t="s">
        <v>8221</v>
      </c>
      <c r="J908" s="12">
        <v>1</v>
      </c>
    </row>
    <row r="909" spans="1:10" x14ac:dyDescent="0.2">
      <c r="A909" t="s">
        <v>8219</v>
      </c>
      <c r="B909" s="12">
        <v>103</v>
      </c>
      <c r="I909" s="12" t="s">
        <v>8221</v>
      </c>
      <c r="J909" s="12">
        <v>9</v>
      </c>
    </row>
    <row r="910" spans="1:10" x14ac:dyDescent="0.2">
      <c r="A910" t="s">
        <v>8219</v>
      </c>
      <c r="B910" s="12">
        <v>1513</v>
      </c>
      <c r="I910" s="12" t="s">
        <v>8221</v>
      </c>
      <c r="J910" s="12">
        <v>1</v>
      </c>
    </row>
    <row r="911" spans="1:10" x14ac:dyDescent="0.2">
      <c r="A911" t="s">
        <v>8219</v>
      </c>
      <c r="B911" s="12">
        <v>405</v>
      </c>
      <c r="I911" s="12" t="s">
        <v>8221</v>
      </c>
      <c r="J911" s="12">
        <v>0</v>
      </c>
    </row>
    <row r="912" spans="1:10" x14ac:dyDescent="0.2">
      <c r="A912" t="s">
        <v>8219</v>
      </c>
      <c r="B912" s="12">
        <v>510</v>
      </c>
      <c r="I912" s="12" t="s">
        <v>8221</v>
      </c>
      <c r="J912" s="12">
        <v>1</v>
      </c>
    </row>
    <row r="913" spans="1:10" x14ac:dyDescent="0.2">
      <c r="A913" t="s">
        <v>8219</v>
      </c>
      <c r="B913" s="12">
        <v>1887</v>
      </c>
      <c r="I913" s="12" t="s">
        <v>8221</v>
      </c>
      <c r="J913" s="12">
        <v>1</v>
      </c>
    </row>
    <row r="914" spans="1:10" x14ac:dyDescent="0.2">
      <c r="A914" t="s">
        <v>8219</v>
      </c>
      <c r="B914" s="12">
        <v>701</v>
      </c>
      <c r="I914" s="12" t="s">
        <v>8221</v>
      </c>
      <c r="J914" s="12">
        <v>4</v>
      </c>
    </row>
    <row r="915" spans="1:10" x14ac:dyDescent="0.2">
      <c r="A915" t="s">
        <v>8219</v>
      </c>
      <c r="B915" s="12">
        <v>3863</v>
      </c>
      <c r="I915" s="12" t="s">
        <v>8221</v>
      </c>
      <c r="J915" s="12">
        <v>2</v>
      </c>
    </row>
    <row r="916" spans="1:10" x14ac:dyDescent="0.2">
      <c r="A916" t="s">
        <v>8219</v>
      </c>
      <c r="B916" s="12">
        <v>238</v>
      </c>
      <c r="I916" s="12" t="s">
        <v>8221</v>
      </c>
      <c r="J916" s="12">
        <v>2</v>
      </c>
    </row>
    <row r="917" spans="1:10" x14ac:dyDescent="0.2">
      <c r="A917" t="s">
        <v>8219</v>
      </c>
      <c r="B917" s="12">
        <v>2051</v>
      </c>
      <c r="I917" s="12" t="s">
        <v>8221</v>
      </c>
      <c r="J917" s="12">
        <v>2</v>
      </c>
    </row>
    <row r="918" spans="1:10" x14ac:dyDescent="0.2">
      <c r="A918" t="s">
        <v>8219</v>
      </c>
      <c r="B918" s="12">
        <v>402</v>
      </c>
      <c r="I918" s="12" t="s">
        <v>8221</v>
      </c>
      <c r="J918" s="12">
        <v>0</v>
      </c>
    </row>
    <row r="919" spans="1:10" x14ac:dyDescent="0.2">
      <c r="A919" t="s">
        <v>8219</v>
      </c>
      <c r="B919" s="12">
        <v>253</v>
      </c>
      <c r="I919" s="12" t="s">
        <v>8221</v>
      </c>
      <c r="J919" s="12">
        <v>2</v>
      </c>
    </row>
    <row r="920" spans="1:10" x14ac:dyDescent="0.2">
      <c r="A920" t="s">
        <v>8219</v>
      </c>
      <c r="B920" s="12">
        <v>473</v>
      </c>
      <c r="I920" s="12" t="s">
        <v>8221</v>
      </c>
      <c r="J920" s="12">
        <v>4</v>
      </c>
    </row>
    <row r="921" spans="1:10" x14ac:dyDescent="0.2">
      <c r="A921" t="s">
        <v>8219</v>
      </c>
      <c r="B921" s="12">
        <v>821</v>
      </c>
      <c r="I921" s="12" t="s">
        <v>8221</v>
      </c>
      <c r="J921" s="12">
        <v>2</v>
      </c>
    </row>
    <row r="922" spans="1:10" x14ac:dyDescent="0.2">
      <c r="A922" t="s">
        <v>8219</v>
      </c>
      <c r="B922" s="12">
        <v>388</v>
      </c>
      <c r="I922" s="12" t="s">
        <v>8221</v>
      </c>
      <c r="J922" s="12">
        <v>0</v>
      </c>
    </row>
    <row r="923" spans="1:10" x14ac:dyDescent="0.2">
      <c r="A923" t="s">
        <v>8219</v>
      </c>
      <c r="B923" s="12">
        <v>813</v>
      </c>
      <c r="I923" s="12" t="s">
        <v>8221</v>
      </c>
      <c r="J923" s="12">
        <v>1</v>
      </c>
    </row>
    <row r="924" spans="1:10" x14ac:dyDescent="0.2">
      <c r="A924" t="s">
        <v>8219</v>
      </c>
      <c r="B924" s="12">
        <v>1945</v>
      </c>
      <c r="I924" s="12" t="s">
        <v>8221</v>
      </c>
      <c r="J924" s="12">
        <v>0</v>
      </c>
    </row>
    <row r="925" spans="1:10" x14ac:dyDescent="0.2">
      <c r="A925" t="s">
        <v>8219</v>
      </c>
      <c r="B925" s="12">
        <v>1637</v>
      </c>
      <c r="I925" s="12" t="s">
        <v>8221</v>
      </c>
      <c r="J925" s="12">
        <v>2</v>
      </c>
    </row>
    <row r="926" spans="1:10" x14ac:dyDescent="0.2">
      <c r="A926" t="s">
        <v>8219</v>
      </c>
      <c r="B926" s="12">
        <v>1375</v>
      </c>
      <c r="I926" s="12" t="s">
        <v>8221</v>
      </c>
      <c r="J926" s="12">
        <v>7</v>
      </c>
    </row>
    <row r="927" spans="1:10" x14ac:dyDescent="0.2">
      <c r="A927" t="s">
        <v>8219</v>
      </c>
      <c r="B927" s="12">
        <v>17</v>
      </c>
      <c r="I927" s="12" t="s">
        <v>8221</v>
      </c>
      <c r="J927" s="12">
        <v>5</v>
      </c>
    </row>
    <row r="928" spans="1:10" x14ac:dyDescent="0.2">
      <c r="A928" t="s">
        <v>8219</v>
      </c>
      <c r="B928" s="12">
        <v>354</v>
      </c>
      <c r="I928" s="12" t="s">
        <v>8221</v>
      </c>
      <c r="J928" s="12">
        <v>0</v>
      </c>
    </row>
    <row r="929" spans="1:10" x14ac:dyDescent="0.2">
      <c r="A929" t="s">
        <v>8219</v>
      </c>
      <c r="B929" s="12">
        <v>191</v>
      </c>
      <c r="I929" s="12" t="s">
        <v>8221</v>
      </c>
      <c r="J929" s="12">
        <v>0</v>
      </c>
    </row>
    <row r="930" spans="1:10" x14ac:dyDescent="0.2">
      <c r="A930" t="s">
        <v>8219</v>
      </c>
      <c r="B930" s="12">
        <v>303</v>
      </c>
      <c r="I930" s="12" t="s">
        <v>8221</v>
      </c>
      <c r="J930" s="12">
        <v>0</v>
      </c>
    </row>
    <row r="931" spans="1:10" x14ac:dyDescent="0.2">
      <c r="A931" t="s">
        <v>8219</v>
      </c>
      <c r="B931" s="12">
        <v>137</v>
      </c>
      <c r="I931" s="12" t="s">
        <v>8221</v>
      </c>
      <c r="J931" s="12">
        <v>2</v>
      </c>
    </row>
    <row r="932" spans="1:10" x14ac:dyDescent="0.2">
      <c r="A932" t="s">
        <v>8219</v>
      </c>
      <c r="B932" s="12">
        <v>41</v>
      </c>
      <c r="I932" s="12" t="s">
        <v>8221</v>
      </c>
      <c r="J932" s="12">
        <v>0</v>
      </c>
    </row>
    <row r="933" spans="1:10" x14ac:dyDescent="0.2">
      <c r="A933" t="s">
        <v>8219</v>
      </c>
      <c r="B933" s="12">
        <v>398</v>
      </c>
      <c r="I933" s="12" t="s">
        <v>8221</v>
      </c>
      <c r="J933" s="12">
        <v>0</v>
      </c>
    </row>
    <row r="934" spans="1:10" x14ac:dyDescent="0.2">
      <c r="A934" t="s">
        <v>8219</v>
      </c>
      <c r="B934" s="12">
        <v>1737</v>
      </c>
      <c r="I934" s="12" t="s">
        <v>8221</v>
      </c>
      <c r="J934" s="12">
        <v>28</v>
      </c>
    </row>
    <row r="935" spans="1:10" x14ac:dyDescent="0.2">
      <c r="A935" t="s">
        <v>8219</v>
      </c>
      <c r="B935" s="12">
        <v>971</v>
      </c>
      <c r="I935" s="12" t="s">
        <v>8221</v>
      </c>
      <c r="J935" s="12">
        <v>2</v>
      </c>
    </row>
    <row r="936" spans="1:10" x14ac:dyDescent="0.2">
      <c r="A936" t="s">
        <v>8219</v>
      </c>
      <c r="B936" s="12">
        <v>183</v>
      </c>
      <c r="I936" s="12" t="s">
        <v>8221</v>
      </c>
      <c r="J936" s="12">
        <v>0</v>
      </c>
    </row>
    <row r="937" spans="1:10" x14ac:dyDescent="0.2">
      <c r="A937" t="s">
        <v>8219</v>
      </c>
      <c r="B937" s="12">
        <v>4562</v>
      </c>
      <c r="I937" s="12" t="s">
        <v>8221</v>
      </c>
      <c r="J937" s="12">
        <v>0</v>
      </c>
    </row>
    <row r="938" spans="1:10" x14ac:dyDescent="0.2">
      <c r="A938" t="s">
        <v>8219</v>
      </c>
      <c r="B938" s="12">
        <v>26457</v>
      </c>
      <c r="I938" s="12" t="s">
        <v>8221</v>
      </c>
      <c r="J938" s="12">
        <v>0</v>
      </c>
    </row>
    <row r="939" spans="1:10" x14ac:dyDescent="0.2">
      <c r="A939" t="s">
        <v>8219</v>
      </c>
      <c r="B939" s="12">
        <v>162</v>
      </c>
      <c r="I939" s="12" t="s">
        <v>8221</v>
      </c>
      <c r="J939" s="12">
        <v>4</v>
      </c>
    </row>
    <row r="940" spans="1:10" x14ac:dyDescent="0.2">
      <c r="A940" t="s">
        <v>8219</v>
      </c>
      <c r="B940" s="12">
        <v>479</v>
      </c>
      <c r="I940" s="12" t="s">
        <v>8221</v>
      </c>
      <c r="J940" s="12">
        <v>12</v>
      </c>
    </row>
    <row r="941" spans="1:10" x14ac:dyDescent="0.2">
      <c r="A941" t="s">
        <v>8219</v>
      </c>
      <c r="B941" s="12">
        <v>426</v>
      </c>
      <c r="I941" s="12" t="s">
        <v>8221</v>
      </c>
      <c r="J941" s="12">
        <v>0</v>
      </c>
    </row>
    <row r="942" spans="1:10" x14ac:dyDescent="0.2">
      <c r="A942" t="s">
        <v>8219</v>
      </c>
      <c r="B942" s="12">
        <v>450</v>
      </c>
      <c r="I942" s="12" t="s">
        <v>8221</v>
      </c>
      <c r="J942" s="12">
        <v>33</v>
      </c>
    </row>
    <row r="943" spans="1:10" x14ac:dyDescent="0.2">
      <c r="A943" t="s">
        <v>8219</v>
      </c>
      <c r="B943" s="12">
        <v>1780</v>
      </c>
      <c r="I943" s="12" t="s">
        <v>8221</v>
      </c>
      <c r="J943" s="12">
        <v>0</v>
      </c>
    </row>
    <row r="944" spans="1:10" x14ac:dyDescent="0.2">
      <c r="A944" t="s">
        <v>8219</v>
      </c>
      <c r="B944" s="12">
        <v>122</v>
      </c>
      <c r="I944" s="12" t="s">
        <v>8221</v>
      </c>
      <c r="J944" s="12">
        <v>4</v>
      </c>
    </row>
    <row r="945" spans="1:10" x14ac:dyDescent="0.2">
      <c r="A945" t="s">
        <v>8219</v>
      </c>
      <c r="B945" s="12">
        <v>95</v>
      </c>
      <c r="I945" s="12" t="s">
        <v>8221</v>
      </c>
      <c r="J945" s="12">
        <v>0</v>
      </c>
    </row>
    <row r="946" spans="1:10" x14ac:dyDescent="0.2">
      <c r="A946" t="s">
        <v>8219</v>
      </c>
      <c r="B946" s="12">
        <v>325</v>
      </c>
      <c r="I946" s="12" t="s">
        <v>8221</v>
      </c>
      <c r="J946" s="12">
        <v>11</v>
      </c>
    </row>
    <row r="947" spans="1:10" x14ac:dyDescent="0.2">
      <c r="A947" t="s">
        <v>8219</v>
      </c>
      <c r="B947" s="12">
        <v>353</v>
      </c>
      <c r="I947" s="12" t="s">
        <v>8221</v>
      </c>
      <c r="J947" s="12">
        <v>1</v>
      </c>
    </row>
    <row r="948" spans="1:10" x14ac:dyDescent="0.2">
      <c r="A948" t="s">
        <v>8219</v>
      </c>
      <c r="B948" s="12">
        <v>105</v>
      </c>
      <c r="I948" s="12" t="s">
        <v>8221</v>
      </c>
      <c r="J948" s="12">
        <v>5</v>
      </c>
    </row>
    <row r="949" spans="1:10" x14ac:dyDescent="0.2">
      <c r="A949" t="s">
        <v>8219</v>
      </c>
      <c r="B949" s="12">
        <v>729</v>
      </c>
      <c r="I949" s="12" t="s">
        <v>8221</v>
      </c>
      <c r="J949" s="12">
        <v>0</v>
      </c>
    </row>
    <row r="950" spans="1:10" x14ac:dyDescent="0.2">
      <c r="A950" t="s">
        <v>8219</v>
      </c>
      <c r="B950" s="12">
        <v>454</v>
      </c>
      <c r="I950" s="12" t="s">
        <v>8221</v>
      </c>
      <c r="J950" s="12">
        <v>1</v>
      </c>
    </row>
    <row r="951" spans="1:10" x14ac:dyDescent="0.2">
      <c r="A951" t="s">
        <v>8219</v>
      </c>
      <c r="B951" s="12">
        <v>539</v>
      </c>
      <c r="I951" s="12" t="s">
        <v>8221</v>
      </c>
      <c r="J951" s="12">
        <v>1</v>
      </c>
    </row>
    <row r="952" spans="1:10" x14ac:dyDescent="0.2">
      <c r="A952" t="s">
        <v>8219</v>
      </c>
      <c r="B952" s="12">
        <v>79</v>
      </c>
      <c r="I952" s="12" t="s">
        <v>8221</v>
      </c>
      <c r="J952" s="12">
        <v>6</v>
      </c>
    </row>
    <row r="953" spans="1:10" x14ac:dyDescent="0.2">
      <c r="A953" t="s">
        <v>8219</v>
      </c>
      <c r="B953" s="12">
        <v>94</v>
      </c>
      <c r="I953" s="12" t="s">
        <v>8221</v>
      </c>
      <c r="J953" s="12">
        <v>8</v>
      </c>
    </row>
    <row r="954" spans="1:10" x14ac:dyDescent="0.2">
      <c r="A954" t="s">
        <v>8219</v>
      </c>
      <c r="B954" s="12">
        <v>625</v>
      </c>
      <c r="I954" s="12" t="s">
        <v>8221</v>
      </c>
      <c r="J954" s="12">
        <v>1</v>
      </c>
    </row>
    <row r="955" spans="1:10" x14ac:dyDescent="0.2">
      <c r="A955" t="s">
        <v>8219</v>
      </c>
      <c r="B955" s="12">
        <v>508</v>
      </c>
      <c r="I955" s="12" t="s">
        <v>8221</v>
      </c>
      <c r="J955" s="12">
        <v>0</v>
      </c>
    </row>
    <row r="956" spans="1:10" x14ac:dyDescent="0.2">
      <c r="A956" t="s">
        <v>8219</v>
      </c>
      <c r="B956" s="12">
        <v>531</v>
      </c>
      <c r="I956" s="12" t="s">
        <v>8221</v>
      </c>
      <c r="J956" s="12">
        <v>2</v>
      </c>
    </row>
    <row r="957" spans="1:10" x14ac:dyDescent="0.2">
      <c r="A957" t="s">
        <v>8219</v>
      </c>
      <c r="B957" s="12">
        <v>158</v>
      </c>
      <c r="I957" s="12" t="s">
        <v>8221</v>
      </c>
      <c r="J957" s="12">
        <v>1</v>
      </c>
    </row>
    <row r="958" spans="1:10" x14ac:dyDescent="0.2">
      <c r="A958" t="s">
        <v>8219</v>
      </c>
      <c r="B958" s="12">
        <v>508</v>
      </c>
      <c r="I958" s="12" t="s">
        <v>8221</v>
      </c>
      <c r="J958" s="12">
        <v>0</v>
      </c>
    </row>
    <row r="959" spans="1:10" x14ac:dyDescent="0.2">
      <c r="A959" t="s">
        <v>8219</v>
      </c>
      <c r="B959" s="12">
        <v>644</v>
      </c>
      <c r="I959" s="12" t="s">
        <v>8221</v>
      </c>
      <c r="J959" s="12">
        <v>1</v>
      </c>
    </row>
    <row r="960" spans="1:10" x14ac:dyDescent="0.2">
      <c r="A960" t="s">
        <v>8219</v>
      </c>
      <c r="B960" s="12">
        <v>848</v>
      </c>
      <c r="I960" s="12" t="s">
        <v>8221</v>
      </c>
      <c r="J960" s="12">
        <v>19</v>
      </c>
    </row>
    <row r="961" spans="1:10" x14ac:dyDescent="0.2">
      <c r="A961" t="s">
        <v>8219</v>
      </c>
      <c r="B961" s="12">
        <v>429</v>
      </c>
      <c r="I961" s="12" t="s">
        <v>8221</v>
      </c>
      <c r="J961" s="12">
        <v>27</v>
      </c>
    </row>
    <row r="962" spans="1:10" x14ac:dyDescent="0.2">
      <c r="A962" t="s">
        <v>8219</v>
      </c>
      <c r="B962" s="12">
        <v>204</v>
      </c>
      <c r="I962" s="12" t="s">
        <v>8221</v>
      </c>
      <c r="J962" s="12">
        <v>7</v>
      </c>
    </row>
    <row r="963" spans="1:10" x14ac:dyDescent="0.2">
      <c r="A963" t="s">
        <v>8219</v>
      </c>
      <c r="B963" s="12">
        <v>379</v>
      </c>
      <c r="I963" s="12" t="s">
        <v>8221</v>
      </c>
      <c r="J963" s="12">
        <v>14</v>
      </c>
    </row>
    <row r="964" spans="1:10" x14ac:dyDescent="0.2">
      <c r="A964" t="s">
        <v>8219</v>
      </c>
      <c r="B964" s="12">
        <v>271</v>
      </c>
      <c r="I964" s="12" t="s">
        <v>8221</v>
      </c>
      <c r="J964" s="12">
        <v>5</v>
      </c>
    </row>
    <row r="965" spans="1:10" x14ac:dyDescent="0.2">
      <c r="A965" t="s">
        <v>8219</v>
      </c>
      <c r="B965" s="12">
        <v>120</v>
      </c>
      <c r="I965" s="12" t="s">
        <v>8221</v>
      </c>
      <c r="J965" s="12">
        <v>30</v>
      </c>
    </row>
    <row r="966" spans="1:10" x14ac:dyDescent="0.2">
      <c r="A966" t="s">
        <v>8219</v>
      </c>
      <c r="B966" s="12">
        <v>140</v>
      </c>
      <c r="I966" s="12" t="s">
        <v>8221</v>
      </c>
      <c r="J966" s="12">
        <v>1</v>
      </c>
    </row>
    <row r="967" spans="1:10" x14ac:dyDescent="0.2">
      <c r="A967" t="s">
        <v>8219</v>
      </c>
      <c r="B967" s="12">
        <v>193</v>
      </c>
      <c r="I967" s="12" t="s">
        <v>8221</v>
      </c>
      <c r="J967" s="12">
        <v>0</v>
      </c>
    </row>
    <row r="968" spans="1:10" x14ac:dyDescent="0.2">
      <c r="A968" t="s">
        <v>8219</v>
      </c>
      <c r="B968" s="12">
        <v>180</v>
      </c>
      <c r="I968" s="12" t="s">
        <v>8221</v>
      </c>
      <c r="J968" s="12">
        <v>60</v>
      </c>
    </row>
    <row r="969" spans="1:10" x14ac:dyDescent="0.2">
      <c r="A969" t="s">
        <v>8219</v>
      </c>
      <c r="B969" s="12">
        <v>263</v>
      </c>
      <c r="I969" s="12" t="s">
        <v>8221</v>
      </c>
      <c r="J969" s="12">
        <v>84</v>
      </c>
    </row>
    <row r="970" spans="1:10" x14ac:dyDescent="0.2">
      <c r="A970" t="s">
        <v>8219</v>
      </c>
      <c r="B970" s="12">
        <v>217</v>
      </c>
      <c r="I970" s="12" t="s">
        <v>8221</v>
      </c>
      <c r="J970" s="12">
        <v>47</v>
      </c>
    </row>
    <row r="971" spans="1:10" x14ac:dyDescent="0.2">
      <c r="A971" t="s">
        <v>8219</v>
      </c>
      <c r="B971" s="12">
        <v>443</v>
      </c>
      <c r="I971" s="12" t="s">
        <v>8221</v>
      </c>
      <c r="J971" s="12">
        <v>66</v>
      </c>
    </row>
    <row r="972" spans="1:10" x14ac:dyDescent="0.2">
      <c r="A972" t="s">
        <v>8219</v>
      </c>
      <c r="B972" s="12">
        <v>1373</v>
      </c>
      <c r="I972" s="12" t="s">
        <v>8221</v>
      </c>
      <c r="J972" s="12">
        <v>171</v>
      </c>
    </row>
    <row r="973" spans="1:10" x14ac:dyDescent="0.2">
      <c r="A973" t="s">
        <v>8219</v>
      </c>
      <c r="B973" s="12">
        <v>742</v>
      </c>
      <c r="I973" s="12" t="s">
        <v>8221</v>
      </c>
      <c r="J973" s="12">
        <v>29</v>
      </c>
    </row>
    <row r="974" spans="1:10" x14ac:dyDescent="0.2">
      <c r="A974" t="s">
        <v>8219</v>
      </c>
      <c r="B974" s="12">
        <v>170</v>
      </c>
      <c r="I974" s="12" t="s">
        <v>8221</v>
      </c>
      <c r="J974" s="12">
        <v>9</v>
      </c>
    </row>
    <row r="975" spans="1:10" x14ac:dyDescent="0.2">
      <c r="A975" t="s">
        <v>8219</v>
      </c>
      <c r="B975" s="12">
        <v>242</v>
      </c>
      <c r="I975" s="12" t="s">
        <v>8221</v>
      </c>
      <c r="J975" s="12">
        <v>27</v>
      </c>
    </row>
    <row r="976" spans="1:10" x14ac:dyDescent="0.2">
      <c r="A976" t="s">
        <v>8219</v>
      </c>
      <c r="B976" s="12">
        <v>541</v>
      </c>
      <c r="I976" s="12" t="s">
        <v>8221</v>
      </c>
      <c r="J976" s="12">
        <v>2</v>
      </c>
    </row>
    <row r="977" spans="1:10" x14ac:dyDescent="0.2">
      <c r="A977" t="s">
        <v>8219</v>
      </c>
      <c r="B977" s="12">
        <v>121</v>
      </c>
      <c r="I977" s="12" t="s">
        <v>8221</v>
      </c>
      <c r="J977" s="12">
        <v>3</v>
      </c>
    </row>
    <row r="978" spans="1:10" x14ac:dyDescent="0.2">
      <c r="A978" t="s">
        <v>8219</v>
      </c>
      <c r="B978" s="12">
        <v>621</v>
      </c>
      <c r="I978" s="12" t="s">
        <v>8221</v>
      </c>
      <c r="J978" s="12">
        <v>4</v>
      </c>
    </row>
    <row r="979" spans="1:10" x14ac:dyDescent="0.2">
      <c r="A979" t="s">
        <v>8219</v>
      </c>
      <c r="B979" s="12">
        <v>101</v>
      </c>
      <c r="I979" s="12" t="s">
        <v>8221</v>
      </c>
      <c r="J979" s="12">
        <v>2</v>
      </c>
    </row>
    <row r="980" spans="1:10" x14ac:dyDescent="0.2">
      <c r="A980" t="s">
        <v>8219</v>
      </c>
      <c r="B980" s="12">
        <v>554</v>
      </c>
      <c r="I980" s="12" t="s">
        <v>8221</v>
      </c>
      <c r="J980" s="12">
        <v>20</v>
      </c>
    </row>
    <row r="981" spans="1:10" x14ac:dyDescent="0.2">
      <c r="A981" t="s">
        <v>8219</v>
      </c>
      <c r="B981" s="12">
        <v>666</v>
      </c>
      <c r="I981" s="12" t="s">
        <v>8221</v>
      </c>
      <c r="J981" s="12">
        <v>3</v>
      </c>
    </row>
    <row r="982" spans="1:10" x14ac:dyDescent="0.2">
      <c r="A982" t="s">
        <v>8219</v>
      </c>
      <c r="B982" s="12">
        <v>410</v>
      </c>
      <c r="I982" s="12" t="s">
        <v>8221</v>
      </c>
      <c r="J982" s="12">
        <v>4</v>
      </c>
    </row>
    <row r="983" spans="1:10" x14ac:dyDescent="0.2">
      <c r="A983" t="s">
        <v>8219</v>
      </c>
      <c r="B983" s="12">
        <v>375</v>
      </c>
      <c r="I983" s="12" t="s">
        <v>8221</v>
      </c>
      <c r="J983" s="12">
        <v>1</v>
      </c>
    </row>
    <row r="984" spans="1:10" x14ac:dyDescent="0.2">
      <c r="A984" t="s">
        <v>8219</v>
      </c>
      <c r="B984" s="12">
        <v>1364</v>
      </c>
      <c r="I984" s="12" t="s">
        <v>8221</v>
      </c>
      <c r="J984" s="12">
        <v>0</v>
      </c>
    </row>
    <row r="985" spans="1:10" x14ac:dyDescent="0.2">
      <c r="A985" t="s">
        <v>8219</v>
      </c>
      <c r="B985" s="12">
        <v>35</v>
      </c>
      <c r="I985" s="12" t="s">
        <v>8221</v>
      </c>
      <c r="J985" s="12">
        <v>0</v>
      </c>
    </row>
    <row r="986" spans="1:10" x14ac:dyDescent="0.2">
      <c r="A986" t="s">
        <v>8219</v>
      </c>
      <c r="B986" s="12">
        <v>203</v>
      </c>
      <c r="I986" s="12" t="s">
        <v>8221</v>
      </c>
      <c r="J986" s="12">
        <v>14</v>
      </c>
    </row>
    <row r="987" spans="1:10" x14ac:dyDescent="0.2">
      <c r="A987" t="s">
        <v>8219</v>
      </c>
      <c r="B987" s="12">
        <v>49</v>
      </c>
      <c r="I987" s="12" t="s">
        <v>8221</v>
      </c>
      <c r="J987" s="12">
        <v>1</v>
      </c>
    </row>
    <row r="988" spans="1:10" x14ac:dyDescent="0.2">
      <c r="A988" t="s">
        <v>8219</v>
      </c>
      <c r="B988" s="12">
        <v>5812</v>
      </c>
      <c r="I988" s="12" t="s">
        <v>8221</v>
      </c>
      <c r="J988" s="12">
        <v>118</v>
      </c>
    </row>
    <row r="989" spans="1:10" x14ac:dyDescent="0.2">
      <c r="A989" t="s">
        <v>8219</v>
      </c>
      <c r="B989" s="12">
        <v>1556</v>
      </c>
      <c r="I989" s="12" t="s">
        <v>8221</v>
      </c>
      <c r="J989" s="12">
        <v>2</v>
      </c>
    </row>
    <row r="990" spans="1:10" x14ac:dyDescent="0.2">
      <c r="A990" t="s">
        <v>8219</v>
      </c>
      <c r="B990" s="12">
        <v>65</v>
      </c>
      <c r="I990" s="12" t="s">
        <v>8221</v>
      </c>
      <c r="J990" s="12">
        <v>1</v>
      </c>
    </row>
    <row r="991" spans="1:10" x14ac:dyDescent="0.2">
      <c r="A991" t="s">
        <v>8219</v>
      </c>
      <c r="B991" s="12">
        <v>10</v>
      </c>
      <c r="I991" s="12" t="s">
        <v>8221</v>
      </c>
      <c r="J991" s="12">
        <v>3</v>
      </c>
    </row>
    <row r="992" spans="1:10" x14ac:dyDescent="0.2">
      <c r="A992" t="s">
        <v>8219</v>
      </c>
      <c r="B992" s="12">
        <v>76</v>
      </c>
      <c r="I992" s="12" t="s">
        <v>8221</v>
      </c>
      <c r="J992" s="12">
        <v>1</v>
      </c>
    </row>
    <row r="993" spans="1:10" x14ac:dyDescent="0.2">
      <c r="A993" t="s">
        <v>8219</v>
      </c>
      <c r="B993" s="12">
        <v>263</v>
      </c>
      <c r="I993" s="12" t="s">
        <v>8221</v>
      </c>
      <c r="J993" s="12">
        <v>3</v>
      </c>
    </row>
    <row r="994" spans="1:10" x14ac:dyDescent="0.2">
      <c r="A994" t="s">
        <v>8219</v>
      </c>
      <c r="B994" s="12">
        <v>1530</v>
      </c>
      <c r="I994" s="12" t="s">
        <v>8221</v>
      </c>
      <c r="J994" s="12">
        <v>38</v>
      </c>
    </row>
    <row r="995" spans="1:10" x14ac:dyDescent="0.2">
      <c r="A995" t="s">
        <v>8219</v>
      </c>
      <c r="B995" s="12">
        <v>278</v>
      </c>
      <c r="I995" s="12" t="s">
        <v>8221</v>
      </c>
      <c r="J995" s="12">
        <v>52</v>
      </c>
    </row>
    <row r="996" spans="1:10" x14ac:dyDescent="0.2">
      <c r="A996" t="s">
        <v>8219</v>
      </c>
      <c r="B996" s="12">
        <v>350</v>
      </c>
      <c r="I996" s="12" t="s">
        <v>8221</v>
      </c>
      <c r="J996" s="12">
        <v>2</v>
      </c>
    </row>
    <row r="997" spans="1:10" x14ac:dyDescent="0.2">
      <c r="A997" t="s">
        <v>8219</v>
      </c>
      <c r="B997" s="12">
        <v>470</v>
      </c>
      <c r="I997" s="12" t="s">
        <v>8221</v>
      </c>
      <c r="J997" s="12">
        <v>0</v>
      </c>
    </row>
    <row r="998" spans="1:10" x14ac:dyDescent="0.2">
      <c r="A998" t="s">
        <v>8219</v>
      </c>
      <c r="B998" s="12">
        <v>3</v>
      </c>
      <c r="I998" s="12" t="s">
        <v>8221</v>
      </c>
      <c r="J998" s="12">
        <v>4</v>
      </c>
    </row>
    <row r="999" spans="1:10" x14ac:dyDescent="0.2">
      <c r="A999" t="s">
        <v>8219</v>
      </c>
      <c r="B999" s="12">
        <v>8200</v>
      </c>
      <c r="I999" s="12" t="s">
        <v>8221</v>
      </c>
      <c r="J999" s="12">
        <v>4</v>
      </c>
    </row>
    <row r="1000" spans="1:10" x14ac:dyDescent="0.2">
      <c r="A1000" t="s">
        <v>8219</v>
      </c>
      <c r="B1000" s="12">
        <v>8359</v>
      </c>
      <c r="I1000" s="12" t="s">
        <v>8221</v>
      </c>
      <c r="J1000" s="12">
        <v>18</v>
      </c>
    </row>
    <row r="1001" spans="1:10" x14ac:dyDescent="0.2">
      <c r="A1001" t="s">
        <v>8219</v>
      </c>
      <c r="B1001" s="12">
        <v>188</v>
      </c>
      <c r="I1001" s="12" t="s">
        <v>8221</v>
      </c>
      <c r="J1001" s="12">
        <v>0</v>
      </c>
    </row>
    <row r="1002" spans="1:10" x14ac:dyDescent="0.2">
      <c r="A1002" t="s">
        <v>8219</v>
      </c>
      <c r="B1002" s="12">
        <v>48</v>
      </c>
      <c r="I1002" s="12" t="s">
        <v>8221</v>
      </c>
      <c r="J1002" s="12">
        <v>22</v>
      </c>
    </row>
    <row r="1003" spans="1:10" x14ac:dyDescent="0.2">
      <c r="A1003" t="s">
        <v>8219</v>
      </c>
      <c r="B1003" s="12">
        <v>607</v>
      </c>
      <c r="I1003" s="12" t="s">
        <v>8221</v>
      </c>
      <c r="J1003" s="12">
        <v>49</v>
      </c>
    </row>
    <row r="1004" spans="1:10" x14ac:dyDescent="0.2">
      <c r="A1004" t="s">
        <v>8219</v>
      </c>
      <c r="B1004" s="12">
        <v>50</v>
      </c>
      <c r="I1004" s="12" t="s">
        <v>8221</v>
      </c>
      <c r="J1004" s="12">
        <v>19</v>
      </c>
    </row>
    <row r="1005" spans="1:10" x14ac:dyDescent="0.2">
      <c r="A1005" t="s">
        <v>8219</v>
      </c>
      <c r="B1005" s="12">
        <v>55</v>
      </c>
      <c r="I1005" s="12" t="s">
        <v>8221</v>
      </c>
      <c r="J1005" s="12">
        <v>4</v>
      </c>
    </row>
    <row r="1006" spans="1:10" x14ac:dyDescent="0.2">
      <c r="A1006" t="s">
        <v>8219</v>
      </c>
      <c r="B1006" s="12">
        <v>38</v>
      </c>
      <c r="I1006" s="12" t="s">
        <v>8221</v>
      </c>
      <c r="J1006" s="12">
        <v>4</v>
      </c>
    </row>
    <row r="1007" spans="1:10" x14ac:dyDescent="0.2">
      <c r="A1007" t="s">
        <v>8219</v>
      </c>
      <c r="B1007" s="12">
        <v>25</v>
      </c>
      <c r="I1007" s="12" t="s">
        <v>8221</v>
      </c>
      <c r="J1007" s="12">
        <v>2</v>
      </c>
    </row>
    <row r="1008" spans="1:10" x14ac:dyDescent="0.2">
      <c r="A1008" t="s">
        <v>8219</v>
      </c>
      <c r="B1008" s="12">
        <v>46</v>
      </c>
      <c r="I1008" s="12" t="s">
        <v>8221</v>
      </c>
      <c r="J1008" s="12">
        <v>0</v>
      </c>
    </row>
    <row r="1009" spans="1:10" x14ac:dyDescent="0.2">
      <c r="A1009" t="s">
        <v>8219</v>
      </c>
      <c r="B1009" s="12">
        <v>83</v>
      </c>
      <c r="I1009" s="12" t="s">
        <v>8221</v>
      </c>
      <c r="J1009" s="12">
        <v>0</v>
      </c>
    </row>
    <row r="1010" spans="1:10" x14ac:dyDescent="0.2">
      <c r="A1010" t="s">
        <v>8219</v>
      </c>
      <c r="B1010" s="12">
        <v>35</v>
      </c>
      <c r="I1010" s="12" t="s">
        <v>8221</v>
      </c>
      <c r="J1010" s="12">
        <v>14</v>
      </c>
    </row>
    <row r="1011" spans="1:10" x14ac:dyDescent="0.2">
      <c r="A1011" t="s">
        <v>8219</v>
      </c>
      <c r="B1011" s="12">
        <v>25</v>
      </c>
      <c r="I1011" s="12" t="s">
        <v>8221</v>
      </c>
      <c r="J1011" s="12">
        <v>8</v>
      </c>
    </row>
    <row r="1012" spans="1:10" x14ac:dyDescent="0.2">
      <c r="A1012" t="s">
        <v>8219</v>
      </c>
      <c r="B1012" s="12">
        <v>75</v>
      </c>
      <c r="I1012" s="12" t="s">
        <v>8221</v>
      </c>
      <c r="J1012" s="12">
        <v>0</v>
      </c>
    </row>
    <row r="1013" spans="1:10" x14ac:dyDescent="0.2">
      <c r="A1013" t="s">
        <v>8219</v>
      </c>
      <c r="B1013" s="12">
        <v>62</v>
      </c>
      <c r="I1013" s="12" t="s">
        <v>8221</v>
      </c>
      <c r="J1013" s="12">
        <v>15</v>
      </c>
    </row>
    <row r="1014" spans="1:10" x14ac:dyDescent="0.2">
      <c r="A1014" t="s">
        <v>8219</v>
      </c>
      <c r="B1014" s="12">
        <v>160</v>
      </c>
      <c r="I1014" s="12" t="s">
        <v>8221</v>
      </c>
      <c r="J1014" s="12">
        <v>33</v>
      </c>
    </row>
    <row r="1015" spans="1:10" x14ac:dyDescent="0.2">
      <c r="A1015" t="s">
        <v>8219</v>
      </c>
      <c r="B1015" s="12">
        <v>246</v>
      </c>
      <c r="I1015" s="12" t="s">
        <v>8221</v>
      </c>
      <c r="J1015" s="12">
        <v>2</v>
      </c>
    </row>
    <row r="1016" spans="1:10" x14ac:dyDescent="0.2">
      <c r="A1016" t="s">
        <v>8219</v>
      </c>
      <c r="B1016" s="12">
        <v>55</v>
      </c>
      <c r="I1016" s="12" t="s">
        <v>8221</v>
      </c>
      <c r="J1016" s="12">
        <v>6</v>
      </c>
    </row>
    <row r="1017" spans="1:10" x14ac:dyDescent="0.2">
      <c r="A1017" t="s">
        <v>8219</v>
      </c>
      <c r="B1017" s="12">
        <v>23</v>
      </c>
      <c r="I1017" s="12" t="s">
        <v>8221</v>
      </c>
      <c r="J1017" s="12">
        <v>2</v>
      </c>
    </row>
    <row r="1018" spans="1:10" x14ac:dyDescent="0.2">
      <c r="A1018" t="s">
        <v>8219</v>
      </c>
      <c r="B1018" s="12">
        <v>72</v>
      </c>
      <c r="I1018" s="12" t="s">
        <v>8221</v>
      </c>
      <c r="J1018" s="12">
        <v>0</v>
      </c>
    </row>
    <row r="1019" spans="1:10" x14ac:dyDescent="0.2">
      <c r="A1019" t="s">
        <v>8219</v>
      </c>
      <c r="B1019" s="12">
        <v>22</v>
      </c>
      <c r="I1019" s="12" t="s">
        <v>8221</v>
      </c>
      <c r="J1019" s="12">
        <v>4</v>
      </c>
    </row>
    <row r="1020" spans="1:10" x14ac:dyDescent="0.2">
      <c r="A1020" t="s">
        <v>8219</v>
      </c>
      <c r="B1020" s="12">
        <v>14</v>
      </c>
      <c r="I1020" s="12" t="s">
        <v>8221</v>
      </c>
      <c r="J1020" s="12">
        <v>1</v>
      </c>
    </row>
    <row r="1021" spans="1:10" x14ac:dyDescent="0.2">
      <c r="A1021" t="s">
        <v>8219</v>
      </c>
      <c r="B1021" s="12">
        <v>38</v>
      </c>
      <c r="I1021" s="12" t="s">
        <v>8221</v>
      </c>
      <c r="J1021" s="12">
        <v>3</v>
      </c>
    </row>
    <row r="1022" spans="1:10" x14ac:dyDescent="0.2">
      <c r="A1022" t="s">
        <v>8219</v>
      </c>
      <c r="B1022" s="12">
        <v>32</v>
      </c>
      <c r="I1022" s="12" t="s">
        <v>8221</v>
      </c>
      <c r="J1022" s="12">
        <v>4</v>
      </c>
    </row>
    <row r="1023" spans="1:10" x14ac:dyDescent="0.2">
      <c r="A1023" t="s">
        <v>8219</v>
      </c>
      <c r="B1023" s="12">
        <v>63</v>
      </c>
      <c r="I1023" s="12" t="s">
        <v>8221</v>
      </c>
      <c r="J1023" s="12">
        <v>0</v>
      </c>
    </row>
    <row r="1024" spans="1:10" x14ac:dyDescent="0.2">
      <c r="A1024" t="s">
        <v>8219</v>
      </c>
      <c r="B1024" s="12">
        <v>27</v>
      </c>
      <c r="I1024" s="12" t="s">
        <v>8221</v>
      </c>
      <c r="J1024" s="12">
        <v>4</v>
      </c>
    </row>
    <row r="1025" spans="1:10" x14ac:dyDescent="0.2">
      <c r="A1025" t="s">
        <v>8219</v>
      </c>
      <c r="B1025" s="12">
        <v>44</v>
      </c>
      <c r="I1025" s="12" t="s">
        <v>8221</v>
      </c>
      <c r="J1025" s="12">
        <v>3</v>
      </c>
    </row>
    <row r="1026" spans="1:10" x14ac:dyDescent="0.2">
      <c r="A1026" t="s">
        <v>8219</v>
      </c>
      <c r="B1026" s="12">
        <v>38</v>
      </c>
      <c r="I1026" s="12" t="s">
        <v>8221</v>
      </c>
      <c r="J1026" s="12">
        <v>34</v>
      </c>
    </row>
    <row r="1027" spans="1:10" x14ac:dyDescent="0.2">
      <c r="A1027" t="s">
        <v>8219</v>
      </c>
      <c r="B1027" s="12">
        <v>115</v>
      </c>
      <c r="I1027" s="12" t="s">
        <v>8221</v>
      </c>
      <c r="J1027" s="12">
        <v>2</v>
      </c>
    </row>
    <row r="1028" spans="1:10" x14ac:dyDescent="0.2">
      <c r="A1028" t="s">
        <v>8219</v>
      </c>
      <c r="B1028" s="12">
        <v>37</v>
      </c>
      <c r="I1028" s="12" t="s">
        <v>8221</v>
      </c>
      <c r="J1028" s="12">
        <v>33</v>
      </c>
    </row>
    <row r="1029" spans="1:10" x14ac:dyDescent="0.2">
      <c r="A1029" t="s">
        <v>8219</v>
      </c>
      <c r="B1029" s="12">
        <v>99</v>
      </c>
      <c r="I1029" s="12" t="s">
        <v>8221</v>
      </c>
      <c r="J1029" s="12">
        <v>0</v>
      </c>
    </row>
    <row r="1030" spans="1:10" x14ac:dyDescent="0.2">
      <c r="A1030" t="s">
        <v>8219</v>
      </c>
      <c r="B1030" s="12">
        <v>44</v>
      </c>
      <c r="I1030" s="12" t="s">
        <v>8221</v>
      </c>
      <c r="J1030" s="12">
        <v>0</v>
      </c>
    </row>
    <row r="1031" spans="1:10" x14ac:dyDescent="0.2">
      <c r="A1031" t="s">
        <v>8219</v>
      </c>
      <c r="B1031" s="12">
        <v>58</v>
      </c>
      <c r="I1031" s="12" t="s">
        <v>8221</v>
      </c>
      <c r="J1031" s="12">
        <v>1</v>
      </c>
    </row>
    <row r="1032" spans="1:10" x14ac:dyDescent="0.2">
      <c r="A1032" t="s">
        <v>8219</v>
      </c>
      <c r="B1032" s="12">
        <v>191</v>
      </c>
      <c r="I1032" s="12" t="s">
        <v>8221</v>
      </c>
      <c r="J1032" s="12">
        <v>13</v>
      </c>
    </row>
    <row r="1033" spans="1:10" x14ac:dyDescent="0.2">
      <c r="A1033" t="s">
        <v>8219</v>
      </c>
      <c r="B1033" s="12">
        <v>40</v>
      </c>
      <c r="I1033" s="12" t="s">
        <v>8221</v>
      </c>
      <c r="J1033" s="12">
        <v>2</v>
      </c>
    </row>
    <row r="1034" spans="1:10" x14ac:dyDescent="0.2">
      <c r="A1034" t="s">
        <v>8219</v>
      </c>
      <c r="B1034" s="12">
        <v>38</v>
      </c>
      <c r="I1034" s="12" t="s">
        <v>8221</v>
      </c>
      <c r="J1034" s="12">
        <v>36</v>
      </c>
    </row>
    <row r="1035" spans="1:10" x14ac:dyDescent="0.2">
      <c r="A1035" t="s">
        <v>8219</v>
      </c>
      <c r="B1035" s="12">
        <v>39</v>
      </c>
      <c r="I1035" s="12" t="s">
        <v>8221</v>
      </c>
      <c r="J1035" s="12">
        <v>1</v>
      </c>
    </row>
    <row r="1036" spans="1:10" x14ac:dyDescent="0.2">
      <c r="A1036" t="s">
        <v>8219</v>
      </c>
      <c r="B1036" s="12">
        <v>11</v>
      </c>
      <c r="I1036" s="12" t="s">
        <v>8221</v>
      </c>
      <c r="J1036" s="12">
        <v>15</v>
      </c>
    </row>
    <row r="1037" spans="1:10" x14ac:dyDescent="0.2">
      <c r="A1037" t="s">
        <v>8219</v>
      </c>
      <c r="B1037" s="12">
        <v>107</v>
      </c>
      <c r="I1037" s="12" t="s">
        <v>8221</v>
      </c>
      <c r="J1037" s="12">
        <v>1</v>
      </c>
    </row>
    <row r="1038" spans="1:10" x14ac:dyDescent="0.2">
      <c r="A1038" t="s">
        <v>8219</v>
      </c>
      <c r="B1038" s="12">
        <v>147</v>
      </c>
      <c r="I1038" s="12" t="s">
        <v>8221</v>
      </c>
      <c r="J1038" s="12">
        <v>0</v>
      </c>
    </row>
    <row r="1039" spans="1:10" x14ac:dyDescent="0.2">
      <c r="A1039" t="s">
        <v>8219</v>
      </c>
      <c r="B1039" s="12">
        <v>36</v>
      </c>
      <c r="I1039" s="12" t="s">
        <v>8221</v>
      </c>
      <c r="J1039" s="12">
        <v>1</v>
      </c>
    </row>
    <row r="1040" spans="1:10" x14ac:dyDescent="0.2">
      <c r="A1040" t="s">
        <v>8219</v>
      </c>
      <c r="B1040" s="12">
        <v>92</v>
      </c>
      <c r="I1040" s="12" t="s">
        <v>8221</v>
      </c>
      <c r="J1040" s="12">
        <v>0</v>
      </c>
    </row>
    <row r="1041" spans="1:10" x14ac:dyDescent="0.2">
      <c r="A1041" t="s">
        <v>8219</v>
      </c>
      <c r="B1041" s="12">
        <v>35</v>
      </c>
      <c r="I1041" s="12" t="s">
        <v>8221</v>
      </c>
      <c r="J1041" s="12">
        <v>0</v>
      </c>
    </row>
    <row r="1042" spans="1:10" x14ac:dyDescent="0.2">
      <c r="A1042" t="s">
        <v>8219</v>
      </c>
      <c r="B1042" s="12">
        <v>17</v>
      </c>
      <c r="I1042" s="12" t="s">
        <v>8221</v>
      </c>
      <c r="J1042" s="12">
        <v>1</v>
      </c>
    </row>
    <row r="1043" spans="1:10" x14ac:dyDescent="0.2">
      <c r="A1043" t="s">
        <v>8219</v>
      </c>
      <c r="B1043" s="12">
        <v>22</v>
      </c>
      <c r="I1043" s="12" t="s">
        <v>8221</v>
      </c>
      <c r="J1043" s="12">
        <v>39</v>
      </c>
    </row>
    <row r="1044" spans="1:10" x14ac:dyDescent="0.2">
      <c r="A1044" t="s">
        <v>8219</v>
      </c>
      <c r="B1044" s="12">
        <v>69</v>
      </c>
      <c r="I1044" s="12" t="s">
        <v>8221</v>
      </c>
      <c r="J1044" s="12">
        <v>0</v>
      </c>
    </row>
    <row r="1045" spans="1:10" x14ac:dyDescent="0.2">
      <c r="A1045" t="s">
        <v>8219</v>
      </c>
      <c r="B1045" s="12">
        <v>13</v>
      </c>
      <c r="I1045" s="12" t="s">
        <v>8221</v>
      </c>
      <c r="J1045" s="12">
        <v>0</v>
      </c>
    </row>
    <row r="1046" spans="1:10" x14ac:dyDescent="0.2">
      <c r="A1046" t="s">
        <v>8219</v>
      </c>
      <c r="B1046" s="12">
        <v>58</v>
      </c>
      <c r="I1046" s="12" t="s">
        <v>8221</v>
      </c>
      <c r="J1046" s="12">
        <v>3</v>
      </c>
    </row>
    <row r="1047" spans="1:10" x14ac:dyDescent="0.2">
      <c r="A1047" t="s">
        <v>8219</v>
      </c>
      <c r="B1047" s="12">
        <v>44</v>
      </c>
      <c r="I1047" s="12" t="s">
        <v>8221</v>
      </c>
      <c r="J1047" s="12">
        <v>1</v>
      </c>
    </row>
    <row r="1048" spans="1:10" x14ac:dyDescent="0.2">
      <c r="A1048" t="s">
        <v>8219</v>
      </c>
      <c r="B1048" s="12">
        <v>83</v>
      </c>
      <c r="I1048" s="12" t="s">
        <v>8221</v>
      </c>
      <c r="J1048" s="12">
        <v>13</v>
      </c>
    </row>
    <row r="1049" spans="1:10" x14ac:dyDescent="0.2">
      <c r="A1049" t="s">
        <v>8219</v>
      </c>
      <c r="B1049" s="12">
        <v>117</v>
      </c>
      <c r="I1049" s="12" t="s">
        <v>8221</v>
      </c>
      <c r="J1049" s="12">
        <v>0</v>
      </c>
    </row>
    <row r="1050" spans="1:10" x14ac:dyDescent="0.2">
      <c r="A1050" t="s">
        <v>8219</v>
      </c>
      <c r="B1050" s="12">
        <v>32</v>
      </c>
      <c r="I1050" s="12" t="s">
        <v>8221</v>
      </c>
      <c r="J1050" s="12">
        <v>6</v>
      </c>
    </row>
    <row r="1051" spans="1:10" x14ac:dyDescent="0.2">
      <c r="A1051" t="s">
        <v>8219</v>
      </c>
      <c r="B1051" s="12">
        <v>8</v>
      </c>
      <c r="I1051" s="12" t="s">
        <v>8221</v>
      </c>
      <c r="J1051" s="12">
        <v>0</v>
      </c>
    </row>
    <row r="1052" spans="1:10" x14ac:dyDescent="0.2">
      <c r="A1052" t="s">
        <v>8219</v>
      </c>
      <c r="B1052" s="12">
        <v>340</v>
      </c>
      <c r="I1052" s="12" t="s">
        <v>8221</v>
      </c>
      <c r="J1052" s="12">
        <v>14</v>
      </c>
    </row>
    <row r="1053" spans="1:10" x14ac:dyDescent="0.2">
      <c r="A1053" t="s">
        <v>8219</v>
      </c>
      <c r="B1053" s="12">
        <v>7</v>
      </c>
      <c r="I1053" s="12" t="s">
        <v>8221</v>
      </c>
      <c r="J1053" s="12">
        <v>5</v>
      </c>
    </row>
    <row r="1054" spans="1:10" x14ac:dyDescent="0.2">
      <c r="A1054" t="s">
        <v>8219</v>
      </c>
      <c r="B1054" s="12">
        <v>19</v>
      </c>
      <c r="I1054" s="12" t="s">
        <v>8221</v>
      </c>
      <c r="J1054" s="12">
        <v>6</v>
      </c>
    </row>
    <row r="1055" spans="1:10" x14ac:dyDescent="0.2">
      <c r="A1055" t="s">
        <v>8219</v>
      </c>
      <c r="B1055" s="12">
        <v>47</v>
      </c>
      <c r="I1055" s="12" t="s">
        <v>8221</v>
      </c>
      <c r="J1055" s="12">
        <v>15</v>
      </c>
    </row>
    <row r="1056" spans="1:10" x14ac:dyDescent="0.2">
      <c r="A1056" t="s">
        <v>8219</v>
      </c>
      <c r="B1056" s="12">
        <v>13</v>
      </c>
      <c r="I1056" s="12" t="s">
        <v>8221</v>
      </c>
      <c r="J1056" s="12">
        <v>0</v>
      </c>
    </row>
    <row r="1057" spans="1:10" x14ac:dyDescent="0.2">
      <c r="A1057" t="s">
        <v>8219</v>
      </c>
      <c r="B1057" s="12">
        <v>90</v>
      </c>
      <c r="I1057" s="12" t="s">
        <v>8221</v>
      </c>
      <c r="J1057" s="12">
        <v>1</v>
      </c>
    </row>
    <row r="1058" spans="1:10" x14ac:dyDescent="0.2">
      <c r="A1058" t="s">
        <v>8219</v>
      </c>
      <c r="B1058" s="12">
        <v>63</v>
      </c>
      <c r="I1058" s="12" t="s">
        <v>8221</v>
      </c>
      <c r="J1058" s="12">
        <v>9</v>
      </c>
    </row>
    <row r="1059" spans="1:10" x14ac:dyDescent="0.2">
      <c r="A1059" t="s">
        <v>8219</v>
      </c>
      <c r="B1059" s="12">
        <v>26</v>
      </c>
      <c r="I1059" s="12" t="s">
        <v>8221</v>
      </c>
      <c r="J1059" s="12">
        <v>3</v>
      </c>
    </row>
    <row r="1060" spans="1:10" x14ac:dyDescent="0.2">
      <c r="A1060" t="s">
        <v>8219</v>
      </c>
      <c r="B1060" s="12">
        <v>71</v>
      </c>
      <c r="I1060" s="12" t="s">
        <v>8221</v>
      </c>
      <c r="J1060" s="12">
        <v>3</v>
      </c>
    </row>
    <row r="1061" spans="1:10" x14ac:dyDescent="0.2">
      <c r="A1061" t="s">
        <v>8219</v>
      </c>
      <c r="B1061" s="12">
        <v>38</v>
      </c>
      <c r="I1061" s="12" t="s">
        <v>8221</v>
      </c>
      <c r="J1061" s="12">
        <v>1</v>
      </c>
    </row>
    <row r="1062" spans="1:10" x14ac:dyDescent="0.2">
      <c r="A1062" t="s">
        <v>8219</v>
      </c>
      <c r="B1062" s="12">
        <v>859</v>
      </c>
      <c r="I1062" s="12" t="s">
        <v>8221</v>
      </c>
      <c r="J1062" s="12">
        <v>3</v>
      </c>
    </row>
    <row r="1063" spans="1:10" x14ac:dyDescent="0.2">
      <c r="A1063" t="s">
        <v>8219</v>
      </c>
      <c r="B1063" s="12">
        <v>21</v>
      </c>
      <c r="I1063" s="12" t="s">
        <v>8221</v>
      </c>
      <c r="J1063" s="12">
        <v>0</v>
      </c>
    </row>
    <row r="1064" spans="1:10" x14ac:dyDescent="0.2">
      <c r="A1064" t="s">
        <v>8219</v>
      </c>
      <c r="B1064" s="12">
        <v>78</v>
      </c>
      <c r="I1064" s="12" t="s">
        <v>8221</v>
      </c>
      <c r="J1064" s="12">
        <v>2</v>
      </c>
    </row>
    <row r="1065" spans="1:10" x14ac:dyDescent="0.2">
      <c r="A1065" t="s">
        <v>8219</v>
      </c>
      <c r="B1065" s="12">
        <v>53</v>
      </c>
      <c r="I1065" s="12" t="s">
        <v>8221</v>
      </c>
      <c r="J1065" s="12">
        <v>10</v>
      </c>
    </row>
    <row r="1066" spans="1:10" x14ac:dyDescent="0.2">
      <c r="A1066" t="s">
        <v>8219</v>
      </c>
      <c r="B1066" s="12">
        <v>356</v>
      </c>
      <c r="I1066" s="12" t="s">
        <v>8221</v>
      </c>
      <c r="J1066" s="12">
        <v>60</v>
      </c>
    </row>
    <row r="1067" spans="1:10" x14ac:dyDescent="0.2">
      <c r="A1067" t="s">
        <v>8219</v>
      </c>
      <c r="B1067" s="12">
        <v>279</v>
      </c>
      <c r="I1067" s="12" t="s">
        <v>8221</v>
      </c>
      <c r="J1067" s="12">
        <v>5</v>
      </c>
    </row>
    <row r="1068" spans="1:10" x14ac:dyDescent="0.2">
      <c r="A1068" t="s">
        <v>8219</v>
      </c>
      <c r="B1068" s="12">
        <v>266</v>
      </c>
      <c r="I1068" s="12" t="s">
        <v>8221</v>
      </c>
      <c r="J1068" s="12">
        <v>9</v>
      </c>
    </row>
    <row r="1069" spans="1:10" x14ac:dyDescent="0.2">
      <c r="A1069" t="s">
        <v>8219</v>
      </c>
      <c r="B1069" s="12">
        <v>623</v>
      </c>
      <c r="I1069" s="12" t="s">
        <v>8221</v>
      </c>
      <c r="J1069" s="12">
        <v>13</v>
      </c>
    </row>
    <row r="1070" spans="1:10" x14ac:dyDescent="0.2">
      <c r="A1070" t="s">
        <v>8219</v>
      </c>
      <c r="B1070" s="12">
        <v>392</v>
      </c>
      <c r="I1070" s="12" t="s">
        <v>8221</v>
      </c>
      <c r="J1070" s="12">
        <v>0</v>
      </c>
    </row>
    <row r="1071" spans="1:10" x14ac:dyDescent="0.2">
      <c r="A1071" t="s">
        <v>8219</v>
      </c>
      <c r="B1071" s="12">
        <v>3562</v>
      </c>
      <c r="I1071" s="12" t="s">
        <v>8221</v>
      </c>
      <c r="J1071" s="12">
        <v>8</v>
      </c>
    </row>
    <row r="1072" spans="1:10" x14ac:dyDescent="0.2">
      <c r="A1072" t="s">
        <v>8219</v>
      </c>
      <c r="B1072" s="12">
        <v>514</v>
      </c>
      <c r="I1072" s="12" t="s">
        <v>8221</v>
      </c>
      <c r="J1072" s="12">
        <v>3</v>
      </c>
    </row>
    <row r="1073" spans="1:10" x14ac:dyDescent="0.2">
      <c r="A1073" t="s">
        <v>8219</v>
      </c>
      <c r="B1073" s="12">
        <v>88</v>
      </c>
      <c r="I1073" s="12" t="s">
        <v>8221</v>
      </c>
      <c r="J1073" s="12">
        <v>3</v>
      </c>
    </row>
    <row r="1074" spans="1:10" x14ac:dyDescent="0.2">
      <c r="A1074" t="s">
        <v>8219</v>
      </c>
      <c r="B1074" s="12">
        <v>537</v>
      </c>
      <c r="I1074" s="12" t="s">
        <v>8221</v>
      </c>
      <c r="J1074" s="12">
        <v>0</v>
      </c>
    </row>
    <row r="1075" spans="1:10" x14ac:dyDescent="0.2">
      <c r="A1075" t="s">
        <v>8219</v>
      </c>
      <c r="B1075" s="12">
        <v>25</v>
      </c>
      <c r="I1075" s="12" t="s">
        <v>8221</v>
      </c>
      <c r="J1075" s="12">
        <v>6</v>
      </c>
    </row>
    <row r="1076" spans="1:10" x14ac:dyDescent="0.2">
      <c r="A1076" t="s">
        <v>8219</v>
      </c>
      <c r="B1076" s="12">
        <v>3238</v>
      </c>
      <c r="I1076" s="12" t="s">
        <v>8221</v>
      </c>
      <c r="J1076" s="12">
        <v>4</v>
      </c>
    </row>
    <row r="1077" spans="1:10" x14ac:dyDescent="0.2">
      <c r="A1077" t="s">
        <v>8219</v>
      </c>
      <c r="B1077" s="12">
        <v>897</v>
      </c>
      <c r="I1077" s="12" t="s">
        <v>8221</v>
      </c>
      <c r="J1077" s="12">
        <v>1</v>
      </c>
    </row>
    <row r="1078" spans="1:10" x14ac:dyDescent="0.2">
      <c r="A1078" t="s">
        <v>8219</v>
      </c>
      <c r="B1078" s="12">
        <v>878</v>
      </c>
      <c r="I1078" s="12" t="s">
        <v>8221</v>
      </c>
      <c r="J1078" s="12">
        <v>29</v>
      </c>
    </row>
    <row r="1079" spans="1:10" x14ac:dyDescent="0.2">
      <c r="A1079" t="s">
        <v>8219</v>
      </c>
      <c r="B1079" s="12">
        <v>115</v>
      </c>
      <c r="I1079" s="12" t="s">
        <v>8221</v>
      </c>
      <c r="J1079" s="12">
        <v>0</v>
      </c>
    </row>
    <row r="1080" spans="1:10" x14ac:dyDescent="0.2">
      <c r="A1080" t="s">
        <v>8219</v>
      </c>
      <c r="B1080" s="12">
        <v>234</v>
      </c>
      <c r="I1080" s="12" t="s">
        <v>8221</v>
      </c>
      <c r="J1080" s="12">
        <v>4</v>
      </c>
    </row>
    <row r="1081" spans="1:10" x14ac:dyDescent="0.2">
      <c r="A1081" t="s">
        <v>8219</v>
      </c>
      <c r="B1081" s="12">
        <v>4330</v>
      </c>
      <c r="I1081" s="12" t="s">
        <v>8221</v>
      </c>
      <c r="J1081" s="12">
        <v>5</v>
      </c>
    </row>
    <row r="1082" spans="1:10" x14ac:dyDescent="0.2">
      <c r="A1082" t="s">
        <v>8219</v>
      </c>
      <c r="B1082" s="12">
        <v>651</v>
      </c>
      <c r="I1082" s="12" t="s">
        <v>8221</v>
      </c>
      <c r="J1082" s="12">
        <v>4</v>
      </c>
    </row>
    <row r="1083" spans="1:10" x14ac:dyDescent="0.2">
      <c r="A1083" t="s">
        <v>8219</v>
      </c>
      <c r="B1083" s="12">
        <v>251</v>
      </c>
      <c r="I1083" s="12" t="s">
        <v>8221</v>
      </c>
      <c r="J1083" s="12">
        <v>5</v>
      </c>
    </row>
    <row r="1084" spans="1:10" x14ac:dyDescent="0.2">
      <c r="A1084" t="s">
        <v>8219</v>
      </c>
      <c r="B1084" s="12">
        <v>263</v>
      </c>
      <c r="I1084" s="12" t="s">
        <v>8221</v>
      </c>
      <c r="J1084" s="12">
        <v>1</v>
      </c>
    </row>
    <row r="1085" spans="1:10" x14ac:dyDescent="0.2">
      <c r="A1085" t="s">
        <v>8219</v>
      </c>
      <c r="B1085" s="12">
        <v>28</v>
      </c>
      <c r="I1085" s="12" t="s">
        <v>8221</v>
      </c>
      <c r="J1085" s="12">
        <v>1</v>
      </c>
    </row>
    <row r="1086" spans="1:10" x14ac:dyDescent="0.2">
      <c r="A1086" t="s">
        <v>8219</v>
      </c>
      <c r="B1086" s="12">
        <v>721</v>
      </c>
      <c r="I1086" s="12" t="s">
        <v>8221</v>
      </c>
      <c r="J1086" s="12">
        <v>0</v>
      </c>
    </row>
    <row r="1087" spans="1:10" x14ac:dyDescent="0.2">
      <c r="A1087" t="s">
        <v>8219</v>
      </c>
      <c r="B1087" s="12">
        <v>50</v>
      </c>
      <c r="I1087" s="12" t="s">
        <v>8221</v>
      </c>
      <c r="J1087" s="12">
        <v>14</v>
      </c>
    </row>
    <row r="1088" spans="1:10" x14ac:dyDescent="0.2">
      <c r="A1088" t="s">
        <v>8219</v>
      </c>
      <c r="B1088" s="12">
        <v>73</v>
      </c>
      <c r="I1088" s="12" t="s">
        <v>8221</v>
      </c>
      <c r="J1088" s="12">
        <v>3</v>
      </c>
    </row>
    <row r="1089" spans="1:10" x14ac:dyDescent="0.2">
      <c r="A1089" t="s">
        <v>8219</v>
      </c>
      <c r="B1089" s="12">
        <v>27</v>
      </c>
      <c r="I1089" s="12" t="s">
        <v>8221</v>
      </c>
      <c r="J1089" s="12">
        <v>10</v>
      </c>
    </row>
    <row r="1090" spans="1:10" x14ac:dyDescent="0.2">
      <c r="A1090" t="s">
        <v>8219</v>
      </c>
      <c r="B1090" s="12">
        <v>34</v>
      </c>
      <c r="I1090" s="12" t="s">
        <v>8221</v>
      </c>
      <c r="J1090" s="12">
        <v>17</v>
      </c>
    </row>
    <row r="1091" spans="1:10" x14ac:dyDescent="0.2">
      <c r="A1091" t="s">
        <v>8219</v>
      </c>
      <c r="B1091" s="12">
        <v>7</v>
      </c>
      <c r="I1091" s="12" t="s">
        <v>8221</v>
      </c>
      <c r="J1091" s="12">
        <v>2</v>
      </c>
    </row>
    <row r="1092" spans="1:10" x14ac:dyDescent="0.2">
      <c r="A1092" t="s">
        <v>8219</v>
      </c>
      <c r="B1092" s="12">
        <v>24</v>
      </c>
      <c r="I1092" s="12" t="s">
        <v>8221</v>
      </c>
      <c r="J1092" s="12">
        <v>0</v>
      </c>
    </row>
    <row r="1093" spans="1:10" x14ac:dyDescent="0.2">
      <c r="A1093" t="s">
        <v>8219</v>
      </c>
      <c r="B1093" s="12">
        <v>15</v>
      </c>
      <c r="I1093" s="12" t="s">
        <v>8221</v>
      </c>
      <c r="J1093" s="12">
        <v>4</v>
      </c>
    </row>
    <row r="1094" spans="1:10" x14ac:dyDescent="0.2">
      <c r="A1094" t="s">
        <v>8219</v>
      </c>
      <c r="B1094" s="12">
        <v>72</v>
      </c>
      <c r="I1094" s="12" t="s">
        <v>8221</v>
      </c>
      <c r="J1094" s="12">
        <v>12</v>
      </c>
    </row>
    <row r="1095" spans="1:10" x14ac:dyDescent="0.2">
      <c r="A1095" t="s">
        <v>8219</v>
      </c>
      <c r="B1095" s="12">
        <v>120</v>
      </c>
      <c r="I1095" s="12" t="s">
        <v>8221</v>
      </c>
      <c r="J1095" s="12">
        <v>3</v>
      </c>
    </row>
    <row r="1096" spans="1:10" x14ac:dyDescent="0.2">
      <c r="A1096" t="s">
        <v>8219</v>
      </c>
      <c r="B1096" s="12">
        <v>123</v>
      </c>
      <c r="I1096" s="12" t="s">
        <v>8221</v>
      </c>
      <c r="J1096" s="12">
        <v>12</v>
      </c>
    </row>
    <row r="1097" spans="1:10" x14ac:dyDescent="0.2">
      <c r="A1097" t="s">
        <v>8219</v>
      </c>
      <c r="B1097" s="12">
        <v>1</v>
      </c>
      <c r="I1097" s="12" t="s">
        <v>8221</v>
      </c>
      <c r="J1097" s="12">
        <v>0</v>
      </c>
    </row>
    <row r="1098" spans="1:10" x14ac:dyDescent="0.2">
      <c r="A1098" t="s">
        <v>8219</v>
      </c>
      <c r="B1098" s="12">
        <v>24</v>
      </c>
      <c r="I1098" s="12" t="s">
        <v>8221</v>
      </c>
      <c r="J1098" s="12">
        <v>7</v>
      </c>
    </row>
    <row r="1099" spans="1:10" x14ac:dyDescent="0.2">
      <c r="A1099" t="s">
        <v>8219</v>
      </c>
      <c r="B1099" s="12">
        <v>33</v>
      </c>
      <c r="I1099" s="12" t="s">
        <v>8221</v>
      </c>
      <c r="J1099" s="12">
        <v>2</v>
      </c>
    </row>
    <row r="1100" spans="1:10" x14ac:dyDescent="0.2">
      <c r="A1100" t="s">
        <v>8219</v>
      </c>
      <c r="B1100" s="12">
        <v>14</v>
      </c>
      <c r="I1100" s="12" t="s">
        <v>8221</v>
      </c>
      <c r="J1100" s="12">
        <v>1</v>
      </c>
    </row>
    <row r="1101" spans="1:10" x14ac:dyDescent="0.2">
      <c r="A1101" t="s">
        <v>8219</v>
      </c>
      <c r="B1101" s="12">
        <v>9</v>
      </c>
      <c r="I1101" s="12" t="s">
        <v>8221</v>
      </c>
      <c r="J1101" s="12">
        <v>4</v>
      </c>
    </row>
    <row r="1102" spans="1:10" x14ac:dyDescent="0.2">
      <c r="A1102" t="s">
        <v>8219</v>
      </c>
      <c r="B1102" s="12">
        <v>76</v>
      </c>
      <c r="I1102" s="12" t="s">
        <v>8221</v>
      </c>
      <c r="J1102" s="12">
        <v>4</v>
      </c>
    </row>
    <row r="1103" spans="1:10" x14ac:dyDescent="0.2">
      <c r="A1103" t="s">
        <v>8219</v>
      </c>
      <c r="B1103" s="12">
        <v>19</v>
      </c>
      <c r="I1103" s="12" t="s">
        <v>8221</v>
      </c>
      <c r="J1103" s="12">
        <v>17</v>
      </c>
    </row>
    <row r="1104" spans="1:10" x14ac:dyDescent="0.2">
      <c r="A1104" t="s">
        <v>8219</v>
      </c>
      <c r="B1104" s="12">
        <v>69</v>
      </c>
      <c r="I1104" s="12" t="s">
        <v>8221</v>
      </c>
      <c r="J1104" s="12">
        <v>7</v>
      </c>
    </row>
    <row r="1105" spans="1:10" x14ac:dyDescent="0.2">
      <c r="A1105" t="s">
        <v>8219</v>
      </c>
      <c r="B1105" s="12">
        <v>218</v>
      </c>
      <c r="I1105" s="12" t="s">
        <v>8221</v>
      </c>
      <c r="J1105" s="12">
        <v>2</v>
      </c>
    </row>
    <row r="1106" spans="1:10" x14ac:dyDescent="0.2">
      <c r="A1106" t="s">
        <v>8219</v>
      </c>
      <c r="B1106" s="12">
        <v>30</v>
      </c>
      <c r="I1106" s="12" t="s">
        <v>8221</v>
      </c>
      <c r="J1106" s="12">
        <v>5</v>
      </c>
    </row>
    <row r="1107" spans="1:10" x14ac:dyDescent="0.2">
      <c r="A1107" t="s">
        <v>8219</v>
      </c>
      <c r="B1107" s="12">
        <v>100</v>
      </c>
      <c r="I1107" s="12" t="s">
        <v>8221</v>
      </c>
      <c r="J1107" s="12">
        <v>1</v>
      </c>
    </row>
    <row r="1108" spans="1:10" x14ac:dyDescent="0.2">
      <c r="A1108" t="s">
        <v>8219</v>
      </c>
      <c r="B1108" s="12">
        <v>296</v>
      </c>
      <c r="I1108" s="12" t="s">
        <v>8221</v>
      </c>
      <c r="J1108" s="12">
        <v>1</v>
      </c>
    </row>
    <row r="1109" spans="1:10" x14ac:dyDescent="0.2">
      <c r="A1109" t="s">
        <v>8219</v>
      </c>
      <c r="B1109" s="12">
        <v>1204</v>
      </c>
      <c r="I1109" s="12" t="s">
        <v>8221</v>
      </c>
      <c r="J1109" s="12">
        <v>14</v>
      </c>
    </row>
    <row r="1110" spans="1:10" x14ac:dyDescent="0.2">
      <c r="A1110" t="s">
        <v>8219</v>
      </c>
      <c r="B1110" s="12">
        <v>321</v>
      </c>
      <c r="I1110" s="12" t="s">
        <v>8221</v>
      </c>
      <c r="J1110" s="12">
        <v>26</v>
      </c>
    </row>
    <row r="1111" spans="1:10" x14ac:dyDescent="0.2">
      <c r="A1111" t="s">
        <v>8219</v>
      </c>
      <c r="B1111" s="12">
        <v>301</v>
      </c>
      <c r="I1111" s="12" t="s">
        <v>8221</v>
      </c>
      <c r="J1111" s="12">
        <v>2</v>
      </c>
    </row>
    <row r="1112" spans="1:10" x14ac:dyDescent="0.2">
      <c r="A1112" t="s">
        <v>8219</v>
      </c>
      <c r="B1112" s="12">
        <v>144</v>
      </c>
      <c r="I1112" s="12" t="s">
        <v>8221</v>
      </c>
      <c r="J1112" s="12">
        <v>1</v>
      </c>
    </row>
    <row r="1113" spans="1:10" x14ac:dyDescent="0.2">
      <c r="A1113" t="s">
        <v>8219</v>
      </c>
      <c r="B1113" s="12">
        <v>539</v>
      </c>
      <c r="I1113" s="12" t="s">
        <v>8221</v>
      </c>
      <c r="J1113" s="12">
        <v>3</v>
      </c>
    </row>
    <row r="1114" spans="1:10" x14ac:dyDescent="0.2">
      <c r="A1114" t="s">
        <v>8219</v>
      </c>
      <c r="B1114" s="12">
        <v>498</v>
      </c>
      <c r="I1114" s="12" t="s">
        <v>8221</v>
      </c>
      <c r="J1114" s="12">
        <v>7</v>
      </c>
    </row>
    <row r="1115" spans="1:10" x14ac:dyDescent="0.2">
      <c r="A1115" t="s">
        <v>8219</v>
      </c>
      <c r="B1115" s="12">
        <v>1113</v>
      </c>
      <c r="I1115" s="12" t="s">
        <v>8221</v>
      </c>
      <c r="J1115" s="12">
        <v>9</v>
      </c>
    </row>
    <row r="1116" spans="1:10" x14ac:dyDescent="0.2">
      <c r="A1116" t="s">
        <v>8219</v>
      </c>
      <c r="B1116" s="12">
        <v>988</v>
      </c>
      <c r="I1116" s="12" t="s">
        <v>8221</v>
      </c>
      <c r="J1116" s="12">
        <v>20</v>
      </c>
    </row>
    <row r="1117" spans="1:10" x14ac:dyDescent="0.2">
      <c r="A1117" t="s">
        <v>8219</v>
      </c>
      <c r="B1117" s="12">
        <v>391</v>
      </c>
      <c r="I1117" s="12" t="s">
        <v>8221</v>
      </c>
      <c r="J1117" s="12">
        <v>6</v>
      </c>
    </row>
    <row r="1118" spans="1:10" x14ac:dyDescent="0.2">
      <c r="A1118" t="s">
        <v>8219</v>
      </c>
      <c r="B1118" s="12">
        <v>28</v>
      </c>
      <c r="I1118" s="12" t="s">
        <v>8221</v>
      </c>
      <c r="J1118" s="12">
        <v>13</v>
      </c>
    </row>
    <row r="1119" spans="1:10" x14ac:dyDescent="0.2">
      <c r="A1119" t="s">
        <v>8219</v>
      </c>
      <c r="B1119" s="12">
        <v>147</v>
      </c>
      <c r="I1119" s="12" t="s">
        <v>8221</v>
      </c>
      <c r="J1119" s="12">
        <v>1</v>
      </c>
    </row>
    <row r="1120" spans="1:10" x14ac:dyDescent="0.2">
      <c r="A1120" t="s">
        <v>8219</v>
      </c>
      <c r="B1120" s="12">
        <v>680</v>
      </c>
      <c r="I1120" s="12" t="s">
        <v>8221</v>
      </c>
      <c r="J1120" s="12">
        <v>202</v>
      </c>
    </row>
    <row r="1121" spans="1:10" x14ac:dyDescent="0.2">
      <c r="A1121" t="s">
        <v>8219</v>
      </c>
      <c r="B1121" s="12">
        <v>983</v>
      </c>
      <c r="I1121" s="12" t="s">
        <v>8221</v>
      </c>
      <c r="J1121" s="12">
        <v>0</v>
      </c>
    </row>
    <row r="1122" spans="1:10" x14ac:dyDescent="0.2">
      <c r="A1122" t="s">
        <v>8219</v>
      </c>
      <c r="B1122" s="12">
        <v>79</v>
      </c>
      <c r="I1122" s="12" t="s">
        <v>8221</v>
      </c>
      <c r="J1122" s="12">
        <v>1</v>
      </c>
    </row>
    <row r="1123" spans="1:10" x14ac:dyDescent="0.2">
      <c r="A1123" t="s">
        <v>8219</v>
      </c>
      <c r="B1123" s="12">
        <v>426</v>
      </c>
      <c r="I1123" s="12" t="s">
        <v>8221</v>
      </c>
      <c r="J1123" s="12">
        <v>0</v>
      </c>
    </row>
    <row r="1124" spans="1:10" x14ac:dyDescent="0.2">
      <c r="A1124" t="s">
        <v>8219</v>
      </c>
      <c r="B1124" s="12">
        <v>96</v>
      </c>
      <c r="I1124" s="12" t="s">
        <v>8221</v>
      </c>
      <c r="J1124" s="12">
        <v>2</v>
      </c>
    </row>
    <row r="1125" spans="1:10" x14ac:dyDescent="0.2">
      <c r="A1125" t="s">
        <v>8219</v>
      </c>
      <c r="B1125" s="12">
        <v>163</v>
      </c>
      <c r="I1125" s="12" t="s">
        <v>8221</v>
      </c>
      <c r="J1125" s="12">
        <v>13</v>
      </c>
    </row>
    <row r="1126" spans="1:10" x14ac:dyDescent="0.2">
      <c r="A1126" t="s">
        <v>8219</v>
      </c>
      <c r="B1126" s="12">
        <v>2525</v>
      </c>
      <c r="I1126" s="12" t="s">
        <v>8221</v>
      </c>
      <c r="J1126" s="12">
        <v>9</v>
      </c>
    </row>
    <row r="1127" spans="1:10" x14ac:dyDescent="0.2">
      <c r="A1127" t="s">
        <v>8219</v>
      </c>
      <c r="B1127" s="12">
        <v>2035</v>
      </c>
      <c r="I1127" s="12" t="s">
        <v>8221</v>
      </c>
      <c r="J1127" s="12">
        <v>2</v>
      </c>
    </row>
    <row r="1128" spans="1:10" x14ac:dyDescent="0.2">
      <c r="A1128" t="s">
        <v>8219</v>
      </c>
      <c r="B1128" s="12">
        <v>290</v>
      </c>
      <c r="I1128" s="12" t="s">
        <v>8221</v>
      </c>
      <c r="J1128" s="12">
        <v>0</v>
      </c>
    </row>
    <row r="1129" spans="1:10" x14ac:dyDescent="0.2">
      <c r="A1129" t="s">
        <v>8219</v>
      </c>
      <c r="B1129" s="12">
        <v>1980</v>
      </c>
      <c r="I1129" s="12" t="s">
        <v>8221</v>
      </c>
      <c r="J1129" s="12">
        <v>35</v>
      </c>
    </row>
    <row r="1130" spans="1:10" x14ac:dyDescent="0.2">
      <c r="A1130" t="s">
        <v>8219</v>
      </c>
      <c r="B1130" s="12">
        <v>57</v>
      </c>
      <c r="I1130" s="12" t="s">
        <v>8221</v>
      </c>
      <c r="J1130" s="12">
        <v>2</v>
      </c>
    </row>
    <row r="1131" spans="1:10" x14ac:dyDescent="0.2">
      <c r="A1131" t="s">
        <v>8219</v>
      </c>
      <c r="B1131" s="12">
        <v>380</v>
      </c>
      <c r="I1131" s="12" t="s">
        <v>8221</v>
      </c>
      <c r="J1131" s="12">
        <v>3</v>
      </c>
    </row>
    <row r="1132" spans="1:10" x14ac:dyDescent="0.2">
      <c r="A1132" t="s">
        <v>8219</v>
      </c>
      <c r="B1132" s="12">
        <v>128</v>
      </c>
      <c r="I1132" s="12" t="s">
        <v>8221</v>
      </c>
      <c r="J1132" s="12">
        <v>0</v>
      </c>
    </row>
    <row r="1133" spans="1:10" x14ac:dyDescent="0.2">
      <c r="A1133" t="s">
        <v>8219</v>
      </c>
      <c r="B1133" s="12">
        <v>180</v>
      </c>
      <c r="I1133" s="12" t="s">
        <v>8221</v>
      </c>
      <c r="J1133" s="12">
        <v>1</v>
      </c>
    </row>
    <row r="1134" spans="1:10" x14ac:dyDescent="0.2">
      <c r="A1134" t="s">
        <v>8219</v>
      </c>
      <c r="B1134" s="12">
        <v>571</v>
      </c>
      <c r="I1134" s="12" t="s">
        <v>8221</v>
      </c>
      <c r="J1134" s="12">
        <v>0</v>
      </c>
    </row>
    <row r="1135" spans="1:10" x14ac:dyDescent="0.2">
      <c r="A1135" t="s">
        <v>8219</v>
      </c>
      <c r="B1135" s="12">
        <v>480</v>
      </c>
      <c r="I1135" s="12" t="s">
        <v>8221</v>
      </c>
      <c r="J1135" s="12">
        <v>0</v>
      </c>
    </row>
    <row r="1136" spans="1:10" x14ac:dyDescent="0.2">
      <c r="A1136" t="s">
        <v>8219</v>
      </c>
      <c r="B1136" s="12">
        <v>249</v>
      </c>
      <c r="I1136" s="12" t="s">
        <v>8221</v>
      </c>
      <c r="J1136" s="12">
        <v>3</v>
      </c>
    </row>
    <row r="1137" spans="1:10" x14ac:dyDescent="0.2">
      <c r="A1137" t="s">
        <v>8219</v>
      </c>
      <c r="B1137" s="12">
        <v>84</v>
      </c>
      <c r="I1137" s="12" t="s">
        <v>8221</v>
      </c>
      <c r="J1137" s="12">
        <v>11</v>
      </c>
    </row>
    <row r="1138" spans="1:10" x14ac:dyDescent="0.2">
      <c r="A1138" t="s">
        <v>8219</v>
      </c>
      <c r="B1138" s="12">
        <v>197</v>
      </c>
      <c r="I1138" s="12" t="s">
        <v>8221</v>
      </c>
      <c r="J1138" s="12">
        <v>6</v>
      </c>
    </row>
    <row r="1139" spans="1:10" x14ac:dyDescent="0.2">
      <c r="A1139" t="s">
        <v>8219</v>
      </c>
      <c r="B1139" s="12">
        <v>271</v>
      </c>
      <c r="I1139" s="12" t="s">
        <v>8221</v>
      </c>
      <c r="J1139" s="12">
        <v>0</v>
      </c>
    </row>
    <row r="1140" spans="1:10" x14ac:dyDescent="0.2">
      <c r="A1140" t="s">
        <v>8219</v>
      </c>
      <c r="B1140" s="12">
        <v>50</v>
      </c>
      <c r="I1140" s="12" t="s">
        <v>8221</v>
      </c>
      <c r="J1140" s="12">
        <v>67</v>
      </c>
    </row>
    <row r="1141" spans="1:10" x14ac:dyDescent="0.2">
      <c r="A1141" t="s">
        <v>8219</v>
      </c>
      <c r="B1141" s="12">
        <v>169</v>
      </c>
      <c r="I1141" s="12" t="s">
        <v>8221</v>
      </c>
      <c r="J1141" s="12">
        <v>23</v>
      </c>
    </row>
    <row r="1142" spans="1:10" x14ac:dyDescent="0.2">
      <c r="A1142" t="s">
        <v>8219</v>
      </c>
      <c r="B1142" s="12">
        <v>205</v>
      </c>
      <c r="I1142" s="12" t="s">
        <v>8221</v>
      </c>
      <c r="J1142" s="12">
        <v>72</v>
      </c>
    </row>
    <row r="1143" spans="1:10" x14ac:dyDescent="0.2">
      <c r="A1143" t="s">
        <v>8219</v>
      </c>
      <c r="B1143" s="12">
        <v>206</v>
      </c>
      <c r="I1143" s="12" t="s">
        <v>8221</v>
      </c>
      <c r="J1143" s="12">
        <v>2</v>
      </c>
    </row>
    <row r="1144" spans="1:10" x14ac:dyDescent="0.2">
      <c r="A1144" t="s">
        <v>8219</v>
      </c>
      <c r="B1144" s="12">
        <v>84</v>
      </c>
      <c r="I1144" s="12" t="s">
        <v>8221</v>
      </c>
      <c r="J1144" s="12">
        <v>15</v>
      </c>
    </row>
    <row r="1145" spans="1:10" x14ac:dyDescent="0.2">
      <c r="A1145" t="s">
        <v>8219</v>
      </c>
      <c r="B1145" s="12">
        <v>210</v>
      </c>
      <c r="I1145" s="12" t="s">
        <v>8221</v>
      </c>
      <c r="J1145" s="12">
        <v>1</v>
      </c>
    </row>
    <row r="1146" spans="1:10" x14ac:dyDescent="0.2">
      <c r="A1146" t="s">
        <v>8219</v>
      </c>
      <c r="B1146" s="12">
        <v>181</v>
      </c>
      <c r="I1146" s="12" t="s">
        <v>8221</v>
      </c>
      <c r="J1146" s="12">
        <v>2</v>
      </c>
    </row>
    <row r="1147" spans="1:10" x14ac:dyDescent="0.2">
      <c r="A1147" t="s">
        <v>8219</v>
      </c>
      <c r="B1147" s="12">
        <v>60</v>
      </c>
      <c r="I1147" s="12" t="s">
        <v>8221</v>
      </c>
      <c r="J1147" s="12">
        <v>7</v>
      </c>
    </row>
    <row r="1148" spans="1:10" x14ac:dyDescent="0.2">
      <c r="A1148" t="s">
        <v>8219</v>
      </c>
      <c r="B1148" s="12">
        <v>445</v>
      </c>
      <c r="I1148" s="12" t="s">
        <v>8221</v>
      </c>
      <c r="J1148" s="12">
        <v>16</v>
      </c>
    </row>
    <row r="1149" spans="1:10" x14ac:dyDescent="0.2">
      <c r="A1149" t="s">
        <v>8219</v>
      </c>
      <c r="B1149" s="12">
        <v>17</v>
      </c>
      <c r="I1149" s="12" t="s">
        <v>8221</v>
      </c>
      <c r="J1149" s="12">
        <v>117</v>
      </c>
    </row>
    <row r="1150" spans="1:10" x14ac:dyDescent="0.2">
      <c r="A1150" t="s">
        <v>8219</v>
      </c>
      <c r="B1150" s="12">
        <v>194</v>
      </c>
      <c r="I1150" s="12" t="s">
        <v>8221</v>
      </c>
      <c r="J1150" s="12">
        <v>2</v>
      </c>
    </row>
    <row r="1151" spans="1:10" x14ac:dyDescent="0.2">
      <c r="A1151" t="s">
        <v>8219</v>
      </c>
      <c r="B1151" s="12">
        <v>404</v>
      </c>
      <c r="I1151" s="12" t="s">
        <v>8221</v>
      </c>
      <c r="J1151" s="12">
        <v>7</v>
      </c>
    </row>
    <row r="1152" spans="1:10" x14ac:dyDescent="0.2">
      <c r="A1152" t="s">
        <v>8219</v>
      </c>
      <c r="B1152" s="12">
        <v>194</v>
      </c>
      <c r="I1152" s="12" t="s">
        <v>8221</v>
      </c>
      <c r="J1152" s="12">
        <v>3</v>
      </c>
    </row>
    <row r="1153" spans="1:10" x14ac:dyDescent="0.2">
      <c r="A1153" t="s">
        <v>8219</v>
      </c>
      <c r="B1153" s="12">
        <v>902</v>
      </c>
      <c r="I1153" s="12" t="s">
        <v>8221</v>
      </c>
      <c r="J1153" s="12">
        <v>20</v>
      </c>
    </row>
    <row r="1154" spans="1:10" x14ac:dyDescent="0.2">
      <c r="A1154" t="s">
        <v>8219</v>
      </c>
      <c r="B1154" s="12">
        <v>1670</v>
      </c>
      <c r="I1154" s="12" t="s">
        <v>8221</v>
      </c>
      <c r="J1154" s="12">
        <v>50</v>
      </c>
    </row>
    <row r="1155" spans="1:10" x14ac:dyDescent="0.2">
      <c r="A1155" t="s">
        <v>8219</v>
      </c>
      <c r="B1155" s="12">
        <v>1328</v>
      </c>
      <c r="I1155" s="12" t="s">
        <v>8221</v>
      </c>
      <c r="J1155" s="12">
        <v>2</v>
      </c>
    </row>
    <row r="1156" spans="1:10" x14ac:dyDescent="0.2">
      <c r="A1156" t="s">
        <v>8219</v>
      </c>
      <c r="B1156" s="12">
        <v>944</v>
      </c>
      <c r="I1156" s="12" t="s">
        <v>8221</v>
      </c>
      <c r="J1156" s="12">
        <v>3</v>
      </c>
    </row>
    <row r="1157" spans="1:10" x14ac:dyDescent="0.2">
      <c r="A1157" t="s">
        <v>8219</v>
      </c>
      <c r="B1157" s="12">
        <v>147</v>
      </c>
      <c r="I1157" s="12" t="s">
        <v>8221</v>
      </c>
      <c r="J1157" s="12">
        <v>27</v>
      </c>
    </row>
    <row r="1158" spans="1:10" x14ac:dyDescent="0.2">
      <c r="A1158" t="s">
        <v>8219</v>
      </c>
      <c r="B1158" s="12">
        <v>99</v>
      </c>
      <c r="I1158" s="12" t="s">
        <v>8221</v>
      </c>
      <c r="J1158" s="12">
        <v>7</v>
      </c>
    </row>
    <row r="1159" spans="1:10" x14ac:dyDescent="0.2">
      <c r="A1159" t="s">
        <v>8219</v>
      </c>
      <c r="B1159" s="12">
        <v>79</v>
      </c>
      <c r="I1159" s="12" t="s">
        <v>8221</v>
      </c>
      <c r="J1159" s="12">
        <v>5</v>
      </c>
    </row>
    <row r="1160" spans="1:10" x14ac:dyDescent="0.2">
      <c r="A1160" t="s">
        <v>8219</v>
      </c>
      <c r="B1160" s="12">
        <v>75</v>
      </c>
      <c r="I1160" s="12" t="s">
        <v>8221</v>
      </c>
      <c r="J1160" s="12">
        <v>0</v>
      </c>
    </row>
    <row r="1161" spans="1:10" x14ac:dyDescent="0.2">
      <c r="A1161" t="s">
        <v>8219</v>
      </c>
      <c r="B1161" s="12">
        <v>207</v>
      </c>
      <c r="I1161" s="12" t="s">
        <v>8221</v>
      </c>
      <c r="J1161" s="12">
        <v>3</v>
      </c>
    </row>
    <row r="1162" spans="1:10" x14ac:dyDescent="0.2">
      <c r="A1162" t="s">
        <v>8219</v>
      </c>
      <c r="B1162" s="12">
        <v>102</v>
      </c>
      <c r="I1162" s="12" t="s">
        <v>8221</v>
      </c>
      <c r="J1162" s="12">
        <v>6</v>
      </c>
    </row>
    <row r="1163" spans="1:10" x14ac:dyDescent="0.2">
      <c r="A1163" t="s">
        <v>8219</v>
      </c>
      <c r="B1163" s="12">
        <v>32</v>
      </c>
      <c r="I1163" s="12" t="s">
        <v>8221</v>
      </c>
      <c r="J1163" s="12">
        <v>9</v>
      </c>
    </row>
    <row r="1164" spans="1:10" x14ac:dyDescent="0.2">
      <c r="A1164" t="s">
        <v>8219</v>
      </c>
      <c r="B1164" s="12">
        <v>480</v>
      </c>
      <c r="I1164" s="12" t="s">
        <v>8221</v>
      </c>
      <c r="J1164" s="12">
        <v>3</v>
      </c>
    </row>
    <row r="1165" spans="1:10" x14ac:dyDescent="0.2">
      <c r="A1165" t="s">
        <v>8219</v>
      </c>
      <c r="B1165" s="12">
        <v>11</v>
      </c>
      <c r="I1165" s="12" t="s">
        <v>8221</v>
      </c>
      <c r="J1165" s="12">
        <v>2</v>
      </c>
    </row>
    <row r="1166" spans="1:10" x14ac:dyDescent="0.2">
      <c r="A1166" t="s">
        <v>8219</v>
      </c>
      <c r="B1166" s="12">
        <v>12</v>
      </c>
      <c r="I1166" s="12" t="s">
        <v>8221</v>
      </c>
      <c r="J1166" s="12">
        <v>3</v>
      </c>
    </row>
    <row r="1167" spans="1:10" x14ac:dyDescent="0.2">
      <c r="A1167" t="s">
        <v>8219</v>
      </c>
      <c r="B1167" s="12">
        <v>48</v>
      </c>
      <c r="I1167" s="12" t="s">
        <v>8221</v>
      </c>
      <c r="J1167" s="12">
        <v>45</v>
      </c>
    </row>
    <row r="1168" spans="1:10" x14ac:dyDescent="0.2">
      <c r="A1168" t="s">
        <v>8219</v>
      </c>
      <c r="B1168" s="12">
        <v>59</v>
      </c>
      <c r="I1168" s="12" t="s">
        <v>8221</v>
      </c>
      <c r="J1168" s="12">
        <v>9</v>
      </c>
    </row>
    <row r="1169" spans="1:10" x14ac:dyDescent="0.2">
      <c r="A1169" t="s">
        <v>8219</v>
      </c>
      <c r="B1169" s="12">
        <v>79</v>
      </c>
      <c r="I1169" s="12" t="s">
        <v>8221</v>
      </c>
      <c r="J1169" s="12">
        <v>9</v>
      </c>
    </row>
    <row r="1170" spans="1:10" x14ac:dyDescent="0.2">
      <c r="A1170" t="s">
        <v>8219</v>
      </c>
      <c r="B1170" s="12">
        <v>14</v>
      </c>
      <c r="I1170" s="12" t="s">
        <v>8221</v>
      </c>
      <c r="J1170" s="12">
        <v>21</v>
      </c>
    </row>
    <row r="1171" spans="1:10" x14ac:dyDescent="0.2">
      <c r="A1171" t="s">
        <v>8219</v>
      </c>
      <c r="B1171" s="12">
        <v>106</v>
      </c>
      <c r="I1171" s="12" t="s">
        <v>8221</v>
      </c>
      <c r="J1171" s="12">
        <v>17</v>
      </c>
    </row>
    <row r="1172" spans="1:10" x14ac:dyDescent="0.2">
      <c r="A1172" t="s">
        <v>8219</v>
      </c>
      <c r="B1172" s="12">
        <v>25</v>
      </c>
      <c r="I1172" s="12" t="s">
        <v>8221</v>
      </c>
      <c r="J1172" s="12">
        <v>1</v>
      </c>
    </row>
    <row r="1173" spans="1:10" x14ac:dyDescent="0.2">
      <c r="A1173" t="s">
        <v>8219</v>
      </c>
      <c r="B1173" s="12">
        <v>25</v>
      </c>
      <c r="I1173" s="12" t="s">
        <v>8221</v>
      </c>
      <c r="J1173" s="12">
        <v>1</v>
      </c>
    </row>
    <row r="1174" spans="1:10" x14ac:dyDescent="0.2">
      <c r="A1174" t="s">
        <v>8219</v>
      </c>
      <c r="B1174" s="12">
        <v>29</v>
      </c>
      <c r="I1174" s="12" t="s">
        <v>8221</v>
      </c>
      <c r="J1174" s="12">
        <v>14</v>
      </c>
    </row>
    <row r="1175" spans="1:10" x14ac:dyDescent="0.2">
      <c r="A1175" t="s">
        <v>8219</v>
      </c>
      <c r="B1175" s="12">
        <v>43</v>
      </c>
      <c r="I1175" s="12" t="s">
        <v>8221</v>
      </c>
      <c r="J1175" s="12">
        <v>42</v>
      </c>
    </row>
    <row r="1176" spans="1:10" x14ac:dyDescent="0.2">
      <c r="A1176" t="s">
        <v>8219</v>
      </c>
      <c r="B1176" s="12">
        <v>46</v>
      </c>
      <c r="I1176" s="12" t="s">
        <v>8221</v>
      </c>
      <c r="J1176" s="12">
        <v>27</v>
      </c>
    </row>
    <row r="1177" spans="1:10" x14ac:dyDescent="0.2">
      <c r="A1177" t="s">
        <v>8219</v>
      </c>
      <c r="B1177" s="12">
        <v>27</v>
      </c>
      <c r="I1177" s="12" t="s">
        <v>8221</v>
      </c>
      <c r="J1177" s="12">
        <v>5</v>
      </c>
    </row>
    <row r="1178" spans="1:10" x14ac:dyDescent="0.2">
      <c r="A1178" t="s">
        <v>8219</v>
      </c>
      <c r="B1178" s="12">
        <v>112</v>
      </c>
      <c r="I1178" s="12" t="s">
        <v>8221</v>
      </c>
      <c r="J1178" s="12">
        <v>13</v>
      </c>
    </row>
    <row r="1179" spans="1:10" x14ac:dyDescent="0.2">
      <c r="A1179" t="s">
        <v>8219</v>
      </c>
      <c r="B1179" s="12">
        <v>34</v>
      </c>
      <c r="I1179" s="12" t="s">
        <v>8221</v>
      </c>
      <c r="J1179" s="12">
        <v>12</v>
      </c>
    </row>
    <row r="1180" spans="1:10" x14ac:dyDescent="0.2">
      <c r="A1180" t="s">
        <v>8219</v>
      </c>
      <c r="B1180" s="12">
        <v>145</v>
      </c>
      <c r="I1180" s="12" t="s">
        <v>8221</v>
      </c>
      <c r="J1180" s="12">
        <v>90</v>
      </c>
    </row>
    <row r="1181" spans="1:10" x14ac:dyDescent="0.2">
      <c r="A1181" t="s">
        <v>8219</v>
      </c>
      <c r="B1181" s="12">
        <v>19</v>
      </c>
      <c r="I1181" s="12" t="s">
        <v>8221</v>
      </c>
      <c r="J1181" s="12">
        <v>2</v>
      </c>
    </row>
    <row r="1182" spans="1:10" x14ac:dyDescent="0.2">
      <c r="A1182" t="s">
        <v>8219</v>
      </c>
      <c r="B1182" s="12">
        <v>288</v>
      </c>
      <c r="I1182" s="12" t="s">
        <v>8221</v>
      </c>
      <c r="J1182" s="12">
        <v>5</v>
      </c>
    </row>
    <row r="1183" spans="1:10" x14ac:dyDescent="0.2">
      <c r="A1183" t="s">
        <v>8219</v>
      </c>
      <c r="B1183" s="12">
        <v>14</v>
      </c>
      <c r="I1183" s="12" t="s">
        <v>8221</v>
      </c>
      <c r="J1183" s="12">
        <v>31</v>
      </c>
    </row>
    <row r="1184" spans="1:10" x14ac:dyDescent="0.2">
      <c r="A1184" t="s">
        <v>8219</v>
      </c>
      <c r="B1184" s="12">
        <v>7</v>
      </c>
      <c r="I1184" s="12" t="s">
        <v>8221</v>
      </c>
      <c r="J1184" s="12">
        <v>4</v>
      </c>
    </row>
    <row r="1185" spans="1:10" x14ac:dyDescent="0.2">
      <c r="A1185" t="s">
        <v>8219</v>
      </c>
      <c r="B1185" s="12">
        <v>211</v>
      </c>
      <c r="I1185" s="12" t="s">
        <v>8221</v>
      </c>
      <c r="J1185" s="12">
        <v>29</v>
      </c>
    </row>
    <row r="1186" spans="1:10" x14ac:dyDescent="0.2">
      <c r="A1186" t="s">
        <v>8219</v>
      </c>
      <c r="B1186" s="12">
        <v>85</v>
      </c>
      <c r="I1186" s="12" t="s">
        <v>8221</v>
      </c>
      <c r="J1186" s="12">
        <v>2</v>
      </c>
    </row>
    <row r="1187" spans="1:10" x14ac:dyDescent="0.2">
      <c r="A1187" t="s">
        <v>8219</v>
      </c>
      <c r="B1187" s="12">
        <v>103</v>
      </c>
      <c r="I1187" s="12" t="s">
        <v>8221</v>
      </c>
      <c r="J1187" s="12">
        <v>114</v>
      </c>
    </row>
    <row r="1188" spans="1:10" x14ac:dyDescent="0.2">
      <c r="A1188" t="s">
        <v>8219</v>
      </c>
      <c r="B1188" s="12">
        <v>113</v>
      </c>
      <c r="I1188" s="12" t="s">
        <v>8221</v>
      </c>
      <c r="J1188" s="12">
        <v>1</v>
      </c>
    </row>
    <row r="1189" spans="1:10" x14ac:dyDescent="0.2">
      <c r="A1189" t="s">
        <v>8219</v>
      </c>
      <c r="B1189" s="12">
        <v>167</v>
      </c>
      <c r="I1189" s="12" t="s">
        <v>8221</v>
      </c>
      <c r="J1189" s="12">
        <v>76</v>
      </c>
    </row>
    <row r="1190" spans="1:10" x14ac:dyDescent="0.2">
      <c r="A1190" t="s">
        <v>8219</v>
      </c>
      <c r="B1190" s="12">
        <v>73</v>
      </c>
      <c r="I1190" s="12" t="s">
        <v>8221</v>
      </c>
      <c r="J1190" s="12">
        <v>9</v>
      </c>
    </row>
    <row r="1191" spans="1:10" x14ac:dyDescent="0.2">
      <c r="A1191" t="s">
        <v>8219</v>
      </c>
      <c r="B1191" s="12">
        <v>75</v>
      </c>
      <c r="I1191" s="12" t="s">
        <v>8221</v>
      </c>
      <c r="J1191" s="12">
        <v>37</v>
      </c>
    </row>
    <row r="1192" spans="1:10" x14ac:dyDescent="0.2">
      <c r="A1192" t="s">
        <v>8219</v>
      </c>
      <c r="B1192" s="12">
        <v>614</v>
      </c>
      <c r="I1192" s="12" t="s">
        <v>8221</v>
      </c>
      <c r="J1192" s="12">
        <v>0</v>
      </c>
    </row>
    <row r="1193" spans="1:10" x14ac:dyDescent="0.2">
      <c r="A1193" t="s">
        <v>8219</v>
      </c>
      <c r="B1193" s="12">
        <v>107</v>
      </c>
      <c r="I1193" s="12" t="s">
        <v>8221</v>
      </c>
      <c r="J1193" s="12">
        <v>1</v>
      </c>
    </row>
    <row r="1194" spans="1:10" x14ac:dyDescent="0.2">
      <c r="A1194" t="s">
        <v>8219</v>
      </c>
      <c r="B1194" s="12">
        <v>1224</v>
      </c>
      <c r="I1194" s="12" t="s">
        <v>8221</v>
      </c>
      <c r="J1194" s="12">
        <v>10</v>
      </c>
    </row>
    <row r="1195" spans="1:10" x14ac:dyDescent="0.2">
      <c r="A1195" t="s">
        <v>8219</v>
      </c>
      <c r="B1195" s="12">
        <v>104</v>
      </c>
      <c r="I1195" s="12" t="s">
        <v>8221</v>
      </c>
      <c r="J1195" s="12">
        <v>1</v>
      </c>
    </row>
    <row r="1196" spans="1:10" x14ac:dyDescent="0.2">
      <c r="A1196" t="s">
        <v>8219</v>
      </c>
      <c r="B1196" s="12">
        <v>79</v>
      </c>
      <c r="I1196" s="12" t="s">
        <v>8221</v>
      </c>
      <c r="J1196" s="12">
        <v>2</v>
      </c>
    </row>
    <row r="1197" spans="1:10" x14ac:dyDescent="0.2">
      <c r="A1197" t="s">
        <v>8219</v>
      </c>
      <c r="B1197" s="12">
        <v>157</v>
      </c>
      <c r="I1197" s="12" t="s">
        <v>8221</v>
      </c>
      <c r="J1197" s="12">
        <v>1</v>
      </c>
    </row>
    <row r="1198" spans="1:10" x14ac:dyDescent="0.2">
      <c r="A1198" t="s">
        <v>8219</v>
      </c>
      <c r="B1198" s="12">
        <v>50</v>
      </c>
      <c r="I1198" s="12" t="s">
        <v>8221</v>
      </c>
      <c r="J1198" s="12">
        <v>10</v>
      </c>
    </row>
    <row r="1199" spans="1:10" x14ac:dyDescent="0.2">
      <c r="A1199" t="s">
        <v>8219</v>
      </c>
      <c r="B1199" s="12">
        <v>64</v>
      </c>
      <c r="I1199" s="12" t="s">
        <v>8221</v>
      </c>
      <c r="J1199" s="12">
        <v>9</v>
      </c>
    </row>
    <row r="1200" spans="1:10" x14ac:dyDescent="0.2">
      <c r="A1200" t="s">
        <v>8219</v>
      </c>
      <c r="B1200" s="12">
        <v>200</v>
      </c>
      <c r="I1200" s="12" t="s">
        <v>8221</v>
      </c>
      <c r="J1200" s="12">
        <v>19</v>
      </c>
    </row>
    <row r="1201" spans="1:10" x14ac:dyDescent="0.2">
      <c r="A1201" t="s">
        <v>8219</v>
      </c>
      <c r="B1201" s="12">
        <v>22</v>
      </c>
      <c r="I1201" s="12" t="s">
        <v>8221</v>
      </c>
      <c r="J1201" s="12">
        <v>0</v>
      </c>
    </row>
    <row r="1202" spans="1:10" x14ac:dyDescent="0.2">
      <c r="A1202" t="s">
        <v>8219</v>
      </c>
      <c r="B1202" s="12">
        <v>163</v>
      </c>
      <c r="I1202" s="12" t="s">
        <v>8221</v>
      </c>
      <c r="J1202" s="12">
        <v>4</v>
      </c>
    </row>
    <row r="1203" spans="1:10" x14ac:dyDescent="0.2">
      <c r="A1203" t="s">
        <v>8219</v>
      </c>
      <c r="B1203" s="12">
        <v>77</v>
      </c>
      <c r="I1203" s="12" t="s">
        <v>8221</v>
      </c>
      <c r="J1203" s="12">
        <v>8</v>
      </c>
    </row>
    <row r="1204" spans="1:10" x14ac:dyDescent="0.2">
      <c r="A1204" t="s">
        <v>8219</v>
      </c>
      <c r="B1204" s="12">
        <v>89</v>
      </c>
      <c r="I1204" s="12" t="s">
        <v>8221</v>
      </c>
      <c r="J1204" s="12">
        <v>24</v>
      </c>
    </row>
    <row r="1205" spans="1:10" x14ac:dyDescent="0.2">
      <c r="A1205" t="s">
        <v>8219</v>
      </c>
      <c r="B1205" s="12">
        <v>3355</v>
      </c>
      <c r="I1205" s="12" t="s">
        <v>8221</v>
      </c>
      <c r="J1205" s="12">
        <v>0</v>
      </c>
    </row>
    <row r="1206" spans="1:10" x14ac:dyDescent="0.2">
      <c r="A1206" t="s">
        <v>8219</v>
      </c>
      <c r="B1206" s="12">
        <v>537</v>
      </c>
      <c r="I1206" s="12" t="s">
        <v>8221</v>
      </c>
      <c r="J1206" s="12">
        <v>39</v>
      </c>
    </row>
    <row r="1207" spans="1:10" x14ac:dyDescent="0.2">
      <c r="A1207" t="s">
        <v>8219</v>
      </c>
      <c r="B1207" s="12">
        <v>125</v>
      </c>
      <c r="I1207" s="12" t="s">
        <v>8221</v>
      </c>
      <c r="J1207" s="12">
        <v>6</v>
      </c>
    </row>
    <row r="1208" spans="1:10" x14ac:dyDescent="0.2">
      <c r="A1208" t="s">
        <v>8219</v>
      </c>
      <c r="B1208" s="12">
        <v>163</v>
      </c>
      <c r="I1208" s="12" t="s">
        <v>8221</v>
      </c>
      <c r="J1208" s="12">
        <v>4</v>
      </c>
    </row>
    <row r="1209" spans="1:10" x14ac:dyDescent="0.2">
      <c r="A1209" t="s">
        <v>8219</v>
      </c>
      <c r="B1209" s="12">
        <v>283</v>
      </c>
      <c r="I1209" s="12" t="s">
        <v>8221</v>
      </c>
      <c r="J1209" s="12">
        <v>3</v>
      </c>
    </row>
    <row r="1210" spans="1:10" x14ac:dyDescent="0.2">
      <c r="A1210" t="s">
        <v>8219</v>
      </c>
      <c r="B1210" s="12">
        <v>352</v>
      </c>
      <c r="I1210" s="12" t="s">
        <v>8221</v>
      </c>
      <c r="J1210" s="12">
        <v>53</v>
      </c>
    </row>
    <row r="1211" spans="1:10" x14ac:dyDescent="0.2">
      <c r="A1211" t="s">
        <v>8219</v>
      </c>
      <c r="B1211" s="12">
        <v>94</v>
      </c>
      <c r="I1211" s="12" t="s">
        <v>8221</v>
      </c>
      <c r="J1211" s="12">
        <v>1</v>
      </c>
    </row>
    <row r="1212" spans="1:10" x14ac:dyDescent="0.2">
      <c r="A1212" t="s">
        <v>8219</v>
      </c>
      <c r="B1212" s="12">
        <v>67</v>
      </c>
      <c r="I1212" s="12" t="s">
        <v>8221</v>
      </c>
      <c r="J1212" s="12">
        <v>2</v>
      </c>
    </row>
    <row r="1213" spans="1:10" x14ac:dyDescent="0.2">
      <c r="A1213" t="s">
        <v>8219</v>
      </c>
      <c r="B1213" s="12">
        <v>221</v>
      </c>
      <c r="I1213" s="12" t="s">
        <v>8221</v>
      </c>
      <c r="J1213" s="12">
        <v>25</v>
      </c>
    </row>
    <row r="1214" spans="1:10" x14ac:dyDescent="0.2">
      <c r="A1214" t="s">
        <v>8219</v>
      </c>
      <c r="B1214" s="12">
        <v>2165</v>
      </c>
      <c r="I1214" s="12" t="s">
        <v>8221</v>
      </c>
      <c r="J1214" s="12">
        <v>6</v>
      </c>
    </row>
    <row r="1215" spans="1:10" x14ac:dyDescent="0.2">
      <c r="A1215" t="s">
        <v>8219</v>
      </c>
      <c r="B1215" s="12">
        <v>179</v>
      </c>
      <c r="I1215" s="12" t="s">
        <v>8221</v>
      </c>
      <c r="J1215" s="12">
        <v>0</v>
      </c>
    </row>
    <row r="1216" spans="1:10" x14ac:dyDescent="0.2">
      <c r="A1216" t="s">
        <v>8219</v>
      </c>
      <c r="B1216" s="12">
        <v>123</v>
      </c>
      <c r="I1216" s="12" t="s">
        <v>8221</v>
      </c>
      <c r="J1216" s="12">
        <v>12</v>
      </c>
    </row>
    <row r="1217" spans="1:10" x14ac:dyDescent="0.2">
      <c r="A1217" t="s">
        <v>8219</v>
      </c>
      <c r="B1217" s="12">
        <v>1104</v>
      </c>
      <c r="I1217" s="12" t="s">
        <v>8221</v>
      </c>
      <c r="J1217" s="12">
        <v>0</v>
      </c>
    </row>
    <row r="1218" spans="1:10" x14ac:dyDescent="0.2">
      <c r="A1218" t="s">
        <v>8219</v>
      </c>
      <c r="B1218" s="12">
        <v>403</v>
      </c>
      <c r="I1218" s="12" t="s">
        <v>8221</v>
      </c>
      <c r="J1218" s="12">
        <v>36</v>
      </c>
    </row>
    <row r="1219" spans="1:10" x14ac:dyDescent="0.2">
      <c r="A1219" t="s">
        <v>8219</v>
      </c>
      <c r="B1219" s="12">
        <v>109</v>
      </c>
      <c r="I1219" s="12" t="s">
        <v>8221</v>
      </c>
      <c r="J1219" s="12">
        <v>0</v>
      </c>
    </row>
    <row r="1220" spans="1:10" x14ac:dyDescent="0.2">
      <c r="A1220" t="s">
        <v>8219</v>
      </c>
      <c r="B1220" s="12">
        <v>372</v>
      </c>
      <c r="I1220" s="12" t="s">
        <v>8221</v>
      </c>
      <c r="J1220" s="12">
        <v>2</v>
      </c>
    </row>
    <row r="1221" spans="1:10" x14ac:dyDescent="0.2">
      <c r="A1221" t="s">
        <v>8219</v>
      </c>
      <c r="B1221" s="12">
        <v>311</v>
      </c>
      <c r="I1221" s="12" t="s">
        <v>8221</v>
      </c>
      <c r="J1221" s="12">
        <v>1</v>
      </c>
    </row>
    <row r="1222" spans="1:10" x14ac:dyDescent="0.2">
      <c r="A1222" t="s">
        <v>8219</v>
      </c>
      <c r="B1222" s="12">
        <v>61</v>
      </c>
      <c r="I1222" s="12" t="s">
        <v>8221</v>
      </c>
      <c r="J1222" s="12">
        <v>59</v>
      </c>
    </row>
    <row r="1223" spans="1:10" x14ac:dyDescent="0.2">
      <c r="A1223" t="s">
        <v>8219</v>
      </c>
      <c r="B1223" s="12">
        <v>115</v>
      </c>
      <c r="I1223" s="12" t="s">
        <v>8221</v>
      </c>
      <c r="J1223" s="12">
        <v>1</v>
      </c>
    </row>
    <row r="1224" spans="1:10" x14ac:dyDescent="0.2">
      <c r="A1224" t="s">
        <v>8219</v>
      </c>
      <c r="B1224" s="12">
        <v>111</v>
      </c>
      <c r="I1224" s="12" t="s">
        <v>8221</v>
      </c>
      <c r="J1224" s="12">
        <v>31</v>
      </c>
    </row>
    <row r="1225" spans="1:10" x14ac:dyDescent="0.2">
      <c r="A1225" t="s">
        <v>8219</v>
      </c>
      <c r="B1225" s="12">
        <v>337</v>
      </c>
      <c r="I1225" s="12" t="s">
        <v>8221</v>
      </c>
      <c r="J1225" s="12">
        <v>18</v>
      </c>
    </row>
    <row r="1226" spans="1:10" x14ac:dyDescent="0.2">
      <c r="A1226" t="s">
        <v>8219</v>
      </c>
      <c r="B1226" s="12">
        <v>9</v>
      </c>
      <c r="I1226" s="12" t="s">
        <v>8221</v>
      </c>
      <c r="J1226" s="12">
        <v>10</v>
      </c>
    </row>
    <row r="1227" spans="1:10" x14ac:dyDescent="0.2">
      <c r="A1227" t="s">
        <v>8219</v>
      </c>
      <c r="B1227" s="12">
        <v>120</v>
      </c>
      <c r="I1227" s="12" t="s">
        <v>8221</v>
      </c>
      <c r="J1227" s="12">
        <v>0</v>
      </c>
    </row>
    <row r="1228" spans="1:10" x14ac:dyDescent="0.2">
      <c r="A1228" t="s">
        <v>8219</v>
      </c>
      <c r="B1228" s="12">
        <v>102</v>
      </c>
      <c r="I1228" s="12" t="s">
        <v>8221</v>
      </c>
      <c r="J1228" s="12">
        <v>14</v>
      </c>
    </row>
    <row r="1229" spans="1:10" x14ac:dyDescent="0.2">
      <c r="A1229" t="s">
        <v>8219</v>
      </c>
      <c r="B1229" s="12">
        <v>186</v>
      </c>
      <c r="I1229" s="12" t="s">
        <v>8221</v>
      </c>
      <c r="J1229" s="12">
        <v>2</v>
      </c>
    </row>
    <row r="1230" spans="1:10" x14ac:dyDescent="0.2">
      <c r="A1230" t="s">
        <v>8219</v>
      </c>
      <c r="B1230" s="12">
        <v>15</v>
      </c>
      <c r="I1230" s="12" t="s">
        <v>8221</v>
      </c>
      <c r="J1230" s="12">
        <v>1</v>
      </c>
    </row>
    <row r="1231" spans="1:10" x14ac:dyDescent="0.2">
      <c r="A1231" t="s">
        <v>8219</v>
      </c>
      <c r="B1231" s="12">
        <v>67</v>
      </c>
      <c r="I1231" s="12" t="s">
        <v>8221</v>
      </c>
      <c r="J1231" s="12">
        <v>3</v>
      </c>
    </row>
    <row r="1232" spans="1:10" x14ac:dyDescent="0.2">
      <c r="A1232" t="s">
        <v>8219</v>
      </c>
      <c r="B1232" s="12">
        <v>130</v>
      </c>
      <c r="I1232" s="12" t="s">
        <v>8221</v>
      </c>
      <c r="J1232" s="12">
        <v>0</v>
      </c>
    </row>
    <row r="1233" spans="1:10" x14ac:dyDescent="0.2">
      <c r="A1233" t="s">
        <v>8219</v>
      </c>
      <c r="B1233" s="12">
        <v>16</v>
      </c>
      <c r="I1233" s="12" t="s">
        <v>8221</v>
      </c>
      <c r="J1233" s="12">
        <v>2</v>
      </c>
    </row>
    <row r="1234" spans="1:10" x14ac:dyDescent="0.2">
      <c r="A1234" t="s">
        <v>8219</v>
      </c>
      <c r="B1234" s="12">
        <v>67</v>
      </c>
      <c r="I1234" s="12" t="s">
        <v>8221</v>
      </c>
      <c r="J1234" s="12">
        <v>0</v>
      </c>
    </row>
    <row r="1235" spans="1:10" x14ac:dyDescent="0.2">
      <c r="A1235" t="s">
        <v>8219</v>
      </c>
      <c r="B1235" s="12">
        <v>124</v>
      </c>
      <c r="I1235" s="12" t="s">
        <v>8221</v>
      </c>
      <c r="J1235" s="12">
        <v>12</v>
      </c>
    </row>
    <row r="1236" spans="1:10" x14ac:dyDescent="0.2">
      <c r="A1236" t="s">
        <v>8219</v>
      </c>
      <c r="B1236" s="12">
        <v>80</v>
      </c>
      <c r="I1236" s="12" t="s">
        <v>8221</v>
      </c>
      <c r="J1236" s="12">
        <v>1</v>
      </c>
    </row>
    <row r="1237" spans="1:10" x14ac:dyDescent="0.2">
      <c r="A1237" t="s">
        <v>8219</v>
      </c>
      <c r="B1237" s="12">
        <v>282</v>
      </c>
      <c r="I1237" s="12" t="s">
        <v>8221</v>
      </c>
      <c r="J1237" s="12">
        <v>8</v>
      </c>
    </row>
    <row r="1238" spans="1:10" x14ac:dyDescent="0.2">
      <c r="A1238" t="s">
        <v>8219</v>
      </c>
      <c r="B1238" s="12">
        <v>68</v>
      </c>
      <c r="I1238" s="12" t="s">
        <v>8221</v>
      </c>
      <c r="J1238" s="12">
        <v>2</v>
      </c>
    </row>
    <row r="1239" spans="1:10" x14ac:dyDescent="0.2">
      <c r="A1239" t="s">
        <v>8219</v>
      </c>
      <c r="B1239" s="12">
        <v>86</v>
      </c>
      <c r="I1239" s="12" t="s">
        <v>8221</v>
      </c>
      <c r="J1239" s="12">
        <v>31</v>
      </c>
    </row>
    <row r="1240" spans="1:10" x14ac:dyDescent="0.2">
      <c r="A1240" t="s">
        <v>8219</v>
      </c>
      <c r="B1240" s="12">
        <v>115</v>
      </c>
      <c r="I1240" s="12" t="s">
        <v>8221</v>
      </c>
      <c r="J1240" s="12">
        <v>5</v>
      </c>
    </row>
    <row r="1241" spans="1:10" x14ac:dyDescent="0.2">
      <c r="A1241" t="s">
        <v>8219</v>
      </c>
      <c r="B1241" s="12">
        <v>75</v>
      </c>
      <c r="I1241" s="12" t="s">
        <v>8221</v>
      </c>
      <c r="J1241" s="12">
        <v>1</v>
      </c>
    </row>
    <row r="1242" spans="1:10" x14ac:dyDescent="0.2">
      <c r="A1242" t="s">
        <v>8219</v>
      </c>
      <c r="B1242" s="12">
        <v>43</v>
      </c>
      <c r="I1242" s="12" t="s">
        <v>8221</v>
      </c>
      <c r="J1242" s="12">
        <v>12</v>
      </c>
    </row>
    <row r="1243" spans="1:10" x14ac:dyDescent="0.2">
      <c r="A1243" t="s">
        <v>8219</v>
      </c>
      <c r="B1243" s="12">
        <v>48</v>
      </c>
      <c r="I1243" s="12" t="s">
        <v>8221</v>
      </c>
      <c r="J1243" s="12">
        <v>4</v>
      </c>
    </row>
    <row r="1244" spans="1:10" x14ac:dyDescent="0.2">
      <c r="A1244" t="s">
        <v>8219</v>
      </c>
      <c r="B1244" s="12">
        <v>52</v>
      </c>
      <c r="I1244" s="12" t="s">
        <v>8221</v>
      </c>
      <c r="J1244" s="12">
        <v>0</v>
      </c>
    </row>
    <row r="1245" spans="1:10" x14ac:dyDescent="0.2">
      <c r="A1245" t="s">
        <v>8219</v>
      </c>
      <c r="B1245" s="12">
        <v>43</v>
      </c>
      <c r="I1245" s="12" t="s">
        <v>8221</v>
      </c>
      <c r="J1245" s="12">
        <v>7</v>
      </c>
    </row>
    <row r="1246" spans="1:10" x14ac:dyDescent="0.2">
      <c r="A1246" t="s">
        <v>8219</v>
      </c>
      <c r="B1246" s="12">
        <v>58</v>
      </c>
      <c r="I1246" s="12" t="s">
        <v>8221</v>
      </c>
      <c r="J1246" s="12">
        <v>2</v>
      </c>
    </row>
    <row r="1247" spans="1:10" x14ac:dyDescent="0.2">
      <c r="A1247" t="s">
        <v>8219</v>
      </c>
      <c r="B1247" s="12">
        <v>47</v>
      </c>
      <c r="I1247" s="12" t="s">
        <v>8221</v>
      </c>
      <c r="J1247" s="12">
        <v>1</v>
      </c>
    </row>
    <row r="1248" spans="1:10" x14ac:dyDescent="0.2">
      <c r="A1248" t="s">
        <v>8219</v>
      </c>
      <c r="B1248" s="12">
        <v>36</v>
      </c>
      <c r="I1248" s="12" t="s">
        <v>8221</v>
      </c>
      <c r="J1248" s="12">
        <v>4</v>
      </c>
    </row>
    <row r="1249" spans="1:10" x14ac:dyDescent="0.2">
      <c r="A1249" t="s">
        <v>8219</v>
      </c>
      <c r="B1249" s="12">
        <v>17</v>
      </c>
      <c r="I1249" s="12" t="s">
        <v>8221</v>
      </c>
      <c r="J1249" s="12">
        <v>6</v>
      </c>
    </row>
    <row r="1250" spans="1:10" x14ac:dyDescent="0.2">
      <c r="A1250" t="s">
        <v>8219</v>
      </c>
      <c r="B1250" s="12">
        <v>104</v>
      </c>
      <c r="I1250" s="12" t="s">
        <v>8221</v>
      </c>
      <c r="J1250" s="12">
        <v>8</v>
      </c>
    </row>
    <row r="1251" spans="1:10" x14ac:dyDescent="0.2">
      <c r="A1251" t="s">
        <v>8219</v>
      </c>
      <c r="B1251" s="12">
        <v>47</v>
      </c>
      <c r="I1251" s="12" t="s">
        <v>8221</v>
      </c>
      <c r="J1251" s="12">
        <v>14</v>
      </c>
    </row>
    <row r="1252" spans="1:10" x14ac:dyDescent="0.2">
      <c r="A1252" t="s">
        <v>8219</v>
      </c>
      <c r="B1252" s="12">
        <v>38</v>
      </c>
      <c r="I1252" s="12" t="s">
        <v>8221</v>
      </c>
      <c r="J1252" s="12">
        <v>0</v>
      </c>
    </row>
    <row r="1253" spans="1:10" x14ac:dyDescent="0.2">
      <c r="A1253" t="s">
        <v>8219</v>
      </c>
      <c r="B1253" s="12">
        <v>81</v>
      </c>
      <c r="I1253" s="12" t="s">
        <v>8221</v>
      </c>
      <c r="J1253" s="12">
        <v>4</v>
      </c>
    </row>
    <row r="1254" spans="1:10" x14ac:dyDescent="0.2">
      <c r="A1254" t="s">
        <v>8219</v>
      </c>
      <c r="B1254" s="12">
        <v>55</v>
      </c>
      <c r="I1254" s="12" t="s">
        <v>8221</v>
      </c>
      <c r="J1254" s="12">
        <v>0</v>
      </c>
    </row>
    <row r="1255" spans="1:10" x14ac:dyDescent="0.2">
      <c r="A1255" t="s">
        <v>8219</v>
      </c>
      <c r="B1255" s="12">
        <v>41</v>
      </c>
      <c r="I1255" s="12" t="s">
        <v>8221</v>
      </c>
      <c r="J1255" s="12">
        <v>0</v>
      </c>
    </row>
    <row r="1256" spans="1:10" x14ac:dyDescent="0.2">
      <c r="A1256" t="s">
        <v>8219</v>
      </c>
      <c r="B1256" s="12">
        <v>79</v>
      </c>
      <c r="I1256" s="12" t="s">
        <v>8221</v>
      </c>
      <c r="J1256" s="12">
        <v>1</v>
      </c>
    </row>
    <row r="1257" spans="1:10" x14ac:dyDescent="0.2">
      <c r="A1257" t="s">
        <v>8219</v>
      </c>
      <c r="B1257" s="12">
        <v>16</v>
      </c>
      <c r="I1257" s="12" t="s">
        <v>8221</v>
      </c>
      <c r="J1257" s="12">
        <v>1</v>
      </c>
    </row>
    <row r="1258" spans="1:10" x14ac:dyDescent="0.2">
      <c r="A1258" t="s">
        <v>8219</v>
      </c>
      <c r="B1258" s="12">
        <v>8</v>
      </c>
      <c r="I1258" s="12" t="s">
        <v>8221</v>
      </c>
      <c r="J1258" s="12">
        <v>1</v>
      </c>
    </row>
    <row r="1259" spans="1:10" x14ac:dyDescent="0.2">
      <c r="A1259" t="s">
        <v>8219</v>
      </c>
      <c r="B1259" s="12">
        <v>95</v>
      </c>
      <c r="I1259" s="12" t="s">
        <v>8221</v>
      </c>
      <c r="J1259" s="12">
        <v>1</v>
      </c>
    </row>
    <row r="1260" spans="1:10" x14ac:dyDescent="0.2">
      <c r="A1260" t="s">
        <v>8219</v>
      </c>
      <c r="B1260" s="12">
        <v>25</v>
      </c>
      <c r="I1260" s="12" t="s">
        <v>8221</v>
      </c>
      <c r="J1260" s="12">
        <v>4</v>
      </c>
    </row>
    <row r="1261" spans="1:10" x14ac:dyDescent="0.2">
      <c r="A1261" t="s">
        <v>8219</v>
      </c>
      <c r="B1261" s="12">
        <v>19</v>
      </c>
      <c r="I1261" s="12" t="s">
        <v>8221</v>
      </c>
      <c r="J1261" s="12">
        <v>0</v>
      </c>
    </row>
    <row r="1262" spans="1:10" x14ac:dyDescent="0.2">
      <c r="A1262" t="s">
        <v>8219</v>
      </c>
      <c r="B1262" s="12">
        <v>90</v>
      </c>
      <c r="I1262" s="12" t="s">
        <v>8221</v>
      </c>
      <c r="J1262" s="12">
        <v>0</v>
      </c>
    </row>
    <row r="1263" spans="1:10" x14ac:dyDescent="0.2">
      <c r="A1263" t="s">
        <v>8219</v>
      </c>
      <c r="B1263" s="12">
        <v>41</v>
      </c>
      <c r="I1263" s="12" t="s">
        <v>8221</v>
      </c>
      <c r="J1263" s="12">
        <v>2</v>
      </c>
    </row>
    <row r="1264" spans="1:10" x14ac:dyDescent="0.2">
      <c r="A1264" t="s">
        <v>8219</v>
      </c>
      <c r="B1264" s="12">
        <v>30</v>
      </c>
      <c r="I1264" s="12" t="s">
        <v>8221</v>
      </c>
      <c r="J1264" s="12">
        <v>24</v>
      </c>
    </row>
    <row r="1265" spans="1:10" x14ac:dyDescent="0.2">
      <c r="A1265" t="s">
        <v>8219</v>
      </c>
      <c r="B1265" s="12">
        <v>38</v>
      </c>
      <c r="I1265" s="12" t="s">
        <v>8221</v>
      </c>
      <c r="J1265" s="12">
        <v>1</v>
      </c>
    </row>
    <row r="1266" spans="1:10" x14ac:dyDescent="0.2">
      <c r="A1266" t="s">
        <v>8219</v>
      </c>
      <c r="B1266" s="12">
        <v>65</v>
      </c>
      <c r="I1266" s="12" t="s">
        <v>8221</v>
      </c>
      <c r="J1266" s="12">
        <v>2</v>
      </c>
    </row>
    <row r="1267" spans="1:10" x14ac:dyDescent="0.2">
      <c r="A1267" t="s">
        <v>8219</v>
      </c>
      <c r="B1267" s="12">
        <v>75</v>
      </c>
      <c r="I1267" s="12" t="s">
        <v>8221</v>
      </c>
      <c r="J1267" s="12">
        <v>1</v>
      </c>
    </row>
    <row r="1268" spans="1:10" x14ac:dyDescent="0.2">
      <c r="A1268" t="s">
        <v>8219</v>
      </c>
      <c r="B1268" s="12">
        <v>16</v>
      </c>
      <c r="I1268" s="12" t="s">
        <v>8221</v>
      </c>
      <c r="J1268" s="12">
        <v>37</v>
      </c>
    </row>
    <row r="1269" spans="1:10" x14ac:dyDescent="0.2">
      <c r="A1269" t="s">
        <v>8219</v>
      </c>
      <c r="B1269" s="12">
        <v>10</v>
      </c>
      <c r="I1269" s="12" t="s">
        <v>8221</v>
      </c>
      <c r="J1269" s="12">
        <v>5</v>
      </c>
    </row>
    <row r="1270" spans="1:10" x14ac:dyDescent="0.2">
      <c r="A1270" t="s">
        <v>8219</v>
      </c>
      <c r="B1270" s="12">
        <v>27</v>
      </c>
      <c r="I1270" s="12" t="s">
        <v>8221</v>
      </c>
      <c r="J1270" s="12">
        <v>4</v>
      </c>
    </row>
    <row r="1271" spans="1:10" x14ac:dyDescent="0.2">
      <c r="A1271" t="s">
        <v>8219</v>
      </c>
      <c r="B1271" s="12">
        <v>259</v>
      </c>
      <c r="I1271" s="12" t="s">
        <v>8221</v>
      </c>
      <c r="J1271" s="12">
        <v>16</v>
      </c>
    </row>
    <row r="1272" spans="1:10" x14ac:dyDescent="0.2">
      <c r="A1272" t="s">
        <v>8219</v>
      </c>
      <c r="B1272" s="12">
        <v>39</v>
      </c>
      <c r="I1272" s="12" t="s">
        <v>8221</v>
      </c>
      <c r="J1272" s="12">
        <v>9</v>
      </c>
    </row>
    <row r="1273" spans="1:10" x14ac:dyDescent="0.2">
      <c r="A1273" t="s">
        <v>8219</v>
      </c>
      <c r="B1273" s="12">
        <v>42</v>
      </c>
      <c r="I1273" s="12" t="s">
        <v>8221</v>
      </c>
      <c r="J1273" s="12">
        <v>0</v>
      </c>
    </row>
    <row r="1274" spans="1:10" x14ac:dyDescent="0.2">
      <c r="A1274" t="s">
        <v>8219</v>
      </c>
      <c r="B1274" s="12">
        <v>10</v>
      </c>
      <c r="I1274" s="12" t="s">
        <v>8221</v>
      </c>
      <c r="J1274" s="12">
        <v>40</v>
      </c>
    </row>
    <row r="1275" spans="1:10" x14ac:dyDescent="0.2">
      <c r="A1275" t="s">
        <v>8219</v>
      </c>
      <c r="B1275" s="12">
        <v>56</v>
      </c>
      <c r="I1275" s="12" t="s">
        <v>8221</v>
      </c>
      <c r="J1275" s="12">
        <v>0</v>
      </c>
    </row>
    <row r="1276" spans="1:10" x14ac:dyDescent="0.2">
      <c r="A1276" t="s">
        <v>8219</v>
      </c>
      <c r="B1276" s="12">
        <v>20</v>
      </c>
      <c r="I1276" s="12" t="s">
        <v>8221</v>
      </c>
      <c r="J1276" s="12">
        <v>2</v>
      </c>
    </row>
    <row r="1277" spans="1:10" x14ac:dyDescent="0.2">
      <c r="A1277" t="s">
        <v>8219</v>
      </c>
      <c r="B1277" s="12">
        <v>170</v>
      </c>
      <c r="I1277" s="12" t="s">
        <v>8221</v>
      </c>
      <c r="J1277" s="12">
        <v>1</v>
      </c>
    </row>
    <row r="1278" spans="1:10" x14ac:dyDescent="0.2">
      <c r="A1278" t="s">
        <v>8219</v>
      </c>
      <c r="B1278" s="12">
        <v>29</v>
      </c>
      <c r="I1278" s="12" t="s">
        <v>8221</v>
      </c>
      <c r="J1278" s="12">
        <v>9</v>
      </c>
    </row>
    <row r="1279" spans="1:10" x14ac:dyDescent="0.2">
      <c r="A1279" t="s">
        <v>8219</v>
      </c>
      <c r="B1279" s="12">
        <v>132</v>
      </c>
      <c r="I1279" s="12" t="s">
        <v>8221</v>
      </c>
      <c r="J1279" s="12">
        <v>34</v>
      </c>
    </row>
    <row r="1280" spans="1:10" x14ac:dyDescent="0.2">
      <c r="A1280" t="s">
        <v>8219</v>
      </c>
      <c r="B1280" s="12">
        <v>27</v>
      </c>
      <c r="I1280" s="12" t="s">
        <v>8221</v>
      </c>
      <c r="J1280" s="12">
        <v>23</v>
      </c>
    </row>
    <row r="1281" spans="1:10" x14ac:dyDescent="0.2">
      <c r="A1281" t="s">
        <v>8219</v>
      </c>
      <c r="B1281" s="12">
        <v>26</v>
      </c>
      <c r="I1281" s="12" t="s">
        <v>8221</v>
      </c>
      <c r="J1281" s="12">
        <v>19</v>
      </c>
    </row>
    <row r="1282" spans="1:10" x14ac:dyDescent="0.2">
      <c r="A1282" t="s">
        <v>8219</v>
      </c>
      <c r="B1282" s="12">
        <v>43</v>
      </c>
      <c r="I1282" s="12" t="s">
        <v>8221</v>
      </c>
      <c r="J1282" s="12">
        <v>50</v>
      </c>
    </row>
    <row r="1283" spans="1:10" x14ac:dyDescent="0.2">
      <c r="A1283" t="s">
        <v>8219</v>
      </c>
      <c r="B1283" s="12">
        <v>80</v>
      </c>
      <c r="I1283" s="12" t="s">
        <v>8221</v>
      </c>
      <c r="J1283" s="12">
        <v>12</v>
      </c>
    </row>
    <row r="1284" spans="1:10" x14ac:dyDescent="0.2">
      <c r="A1284" t="s">
        <v>8219</v>
      </c>
      <c r="B1284" s="12">
        <v>33</v>
      </c>
      <c r="I1284" s="12" t="s">
        <v>8221</v>
      </c>
      <c r="J1284" s="12">
        <v>8</v>
      </c>
    </row>
    <row r="1285" spans="1:10" x14ac:dyDescent="0.2">
      <c r="A1285" t="s">
        <v>8219</v>
      </c>
      <c r="B1285" s="12">
        <v>71</v>
      </c>
      <c r="I1285" s="12" t="s">
        <v>8221</v>
      </c>
      <c r="J1285" s="12">
        <v>9</v>
      </c>
    </row>
    <row r="1286" spans="1:10" x14ac:dyDescent="0.2">
      <c r="A1286" t="s">
        <v>8219</v>
      </c>
      <c r="B1286" s="12">
        <v>81</v>
      </c>
      <c r="I1286" s="12" t="s">
        <v>8221</v>
      </c>
      <c r="J1286" s="12">
        <v>43</v>
      </c>
    </row>
    <row r="1287" spans="1:10" x14ac:dyDescent="0.2">
      <c r="A1287" t="s">
        <v>8219</v>
      </c>
      <c r="B1287" s="12">
        <v>76</v>
      </c>
      <c r="I1287" s="12" t="s">
        <v>8221</v>
      </c>
      <c r="J1287" s="12">
        <v>28</v>
      </c>
    </row>
    <row r="1288" spans="1:10" x14ac:dyDescent="0.2">
      <c r="A1288" t="s">
        <v>8219</v>
      </c>
      <c r="B1288" s="12">
        <v>48</v>
      </c>
      <c r="I1288" s="12" t="s">
        <v>8221</v>
      </c>
      <c r="J1288" s="12">
        <v>4</v>
      </c>
    </row>
    <row r="1289" spans="1:10" x14ac:dyDescent="0.2">
      <c r="A1289" t="s">
        <v>8219</v>
      </c>
      <c r="B1289" s="12">
        <v>61</v>
      </c>
      <c r="I1289" s="12" t="s">
        <v>8221</v>
      </c>
      <c r="J1289" s="12">
        <v>24</v>
      </c>
    </row>
    <row r="1290" spans="1:10" x14ac:dyDescent="0.2">
      <c r="A1290" t="s">
        <v>8219</v>
      </c>
      <c r="B1290" s="12">
        <v>60</v>
      </c>
      <c r="I1290" s="12" t="s">
        <v>8221</v>
      </c>
      <c r="J1290" s="12">
        <v>2</v>
      </c>
    </row>
    <row r="1291" spans="1:10" x14ac:dyDescent="0.2">
      <c r="A1291" t="s">
        <v>8219</v>
      </c>
      <c r="B1291" s="12">
        <v>136</v>
      </c>
      <c r="I1291" s="12" t="s">
        <v>8221</v>
      </c>
      <c r="J1291" s="12">
        <v>2</v>
      </c>
    </row>
    <row r="1292" spans="1:10" x14ac:dyDescent="0.2">
      <c r="A1292" t="s">
        <v>8219</v>
      </c>
      <c r="B1292" s="12">
        <v>14</v>
      </c>
      <c r="I1292" s="12" t="s">
        <v>8221</v>
      </c>
      <c r="J1292" s="12">
        <v>20</v>
      </c>
    </row>
    <row r="1293" spans="1:10" x14ac:dyDescent="0.2">
      <c r="A1293" t="s">
        <v>8219</v>
      </c>
      <c r="B1293" s="12">
        <v>78</v>
      </c>
      <c r="I1293" s="12" t="s">
        <v>8221</v>
      </c>
      <c r="J1293" s="12">
        <v>1</v>
      </c>
    </row>
    <row r="1294" spans="1:10" x14ac:dyDescent="0.2">
      <c r="A1294" t="s">
        <v>8219</v>
      </c>
      <c r="B1294" s="12">
        <v>4</v>
      </c>
      <c r="I1294" s="12" t="s">
        <v>8221</v>
      </c>
      <c r="J1294" s="12">
        <v>1</v>
      </c>
    </row>
    <row r="1295" spans="1:10" x14ac:dyDescent="0.2">
      <c r="A1295" t="s">
        <v>8219</v>
      </c>
      <c r="B1295" s="12">
        <v>11</v>
      </c>
      <c r="I1295" s="12" t="s">
        <v>8221</v>
      </c>
      <c r="J1295" s="12">
        <v>4</v>
      </c>
    </row>
    <row r="1296" spans="1:10" x14ac:dyDescent="0.2">
      <c r="A1296" t="s">
        <v>8219</v>
      </c>
      <c r="B1296" s="12">
        <v>185</v>
      </c>
      <c r="I1296" s="12" t="s">
        <v>8221</v>
      </c>
      <c r="J1296" s="12">
        <v>1</v>
      </c>
    </row>
    <row r="1297" spans="1:10" x14ac:dyDescent="0.2">
      <c r="A1297" t="s">
        <v>8219</v>
      </c>
      <c r="B1297" s="12">
        <v>59</v>
      </c>
      <c r="I1297" s="12" t="s">
        <v>8221</v>
      </c>
      <c r="J1297" s="12">
        <v>1</v>
      </c>
    </row>
    <row r="1298" spans="1:10" x14ac:dyDescent="0.2">
      <c r="A1298" t="s">
        <v>8219</v>
      </c>
      <c r="B1298" s="12">
        <v>27</v>
      </c>
      <c r="I1298" s="12" t="s">
        <v>8221</v>
      </c>
      <c r="J1298" s="12">
        <v>13</v>
      </c>
    </row>
    <row r="1299" spans="1:10" x14ac:dyDescent="0.2">
      <c r="A1299" t="s">
        <v>8219</v>
      </c>
      <c r="B1299" s="12">
        <v>63</v>
      </c>
      <c r="I1299" s="12" t="s">
        <v>8221</v>
      </c>
      <c r="J1299" s="12">
        <v>1</v>
      </c>
    </row>
    <row r="1300" spans="1:10" x14ac:dyDescent="0.2">
      <c r="A1300" t="s">
        <v>8219</v>
      </c>
      <c r="B1300" s="12">
        <v>13</v>
      </c>
      <c r="I1300" s="12" t="s">
        <v>8221</v>
      </c>
      <c r="J1300" s="12">
        <v>1</v>
      </c>
    </row>
    <row r="1301" spans="1:10" x14ac:dyDescent="0.2">
      <c r="A1301" t="s">
        <v>8219</v>
      </c>
      <c r="B1301" s="12">
        <v>13</v>
      </c>
      <c r="I1301" s="12" t="s">
        <v>8221</v>
      </c>
      <c r="J1301" s="12">
        <v>0</v>
      </c>
    </row>
    <row r="1302" spans="1:10" x14ac:dyDescent="0.2">
      <c r="A1302" t="s">
        <v>8219</v>
      </c>
      <c r="B1302" s="12">
        <v>57</v>
      </c>
      <c r="I1302" s="12" t="s">
        <v>8221</v>
      </c>
      <c r="J1302" s="12">
        <v>3</v>
      </c>
    </row>
    <row r="1303" spans="1:10" x14ac:dyDescent="0.2">
      <c r="A1303" t="s">
        <v>8219</v>
      </c>
      <c r="B1303" s="12">
        <v>61</v>
      </c>
      <c r="I1303" s="12" t="s">
        <v>8221</v>
      </c>
      <c r="J1303" s="12">
        <v>14</v>
      </c>
    </row>
    <row r="1304" spans="1:10" x14ac:dyDescent="0.2">
      <c r="A1304" t="s">
        <v>8219</v>
      </c>
      <c r="B1304" s="12">
        <v>65</v>
      </c>
      <c r="I1304" s="12" t="s">
        <v>8221</v>
      </c>
      <c r="J1304" s="12">
        <v>2</v>
      </c>
    </row>
    <row r="1305" spans="1:10" x14ac:dyDescent="0.2">
      <c r="A1305" t="s">
        <v>8219</v>
      </c>
      <c r="B1305" s="12">
        <v>134</v>
      </c>
      <c r="I1305" s="12" t="s">
        <v>8221</v>
      </c>
      <c r="J1305" s="12">
        <v>5</v>
      </c>
    </row>
    <row r="1306" spans="1:10" x14ac:dyDescent="0.2">
      <c r="A1306" t="s">
        <v>8219</v>
      </c>
      <c r="B1306" s="12">
        <v>37</v>
      </c>
      <c r="I1306" s="12" t="s">
        <v>8221</v>
      </c>
      <c r="J1306" s="12">
        <v>14</v>
      </c>
    </row>
    <row r="1307" spans="1:10" x14ac:dyDescent="0.2">
      <c r="A1307" t="s">
        <v>8219</v>
      </c>
      <c r="B1307" s="12">
        <v>37</v>
      </c>
      <c r="I1307" s="12" t="s">
        <v>8221</v>
      </c>
      <c r="J1307" s="12">
        <v>9</v>
      </c>
    </row>
    <row r="1308" spans="1:10" x14ac:dyDescent="0.2">
      <c r="A1308" t="s">
        <v>8219</v>
      </c>
      <c r="B1308" s="12">
        <v>150</v>
      </c>
      <c r="I1308" s="12" t="s">
        <v>8221</v>
      </c>
      <c r="J1308" s="12">
        <v>8</v>
      </c>
    </row>
    <row r="1309" spans="1:10" x14ac:dyDescent="0.2">
      <c r="A1309" t="s">
        <v>8219</v>
      </c>
      <c r="B1309" s="12">
        <v>56</v>
      </c>
      <c r="I1309" s="12" t="s">
        <v>8221</v>
      </c>
      <c r="J1309" s="12">
        <v>7</v>
      </c>
    </row>
    <row r="1310" spans="1:10" x14ac:dyDescent="0.2">
      <c r="A1310" t="s">
        <v>8219</v>
      </c>
      <c r="B1310" s="12">
        <v>18</v>
      </c>
      <c r="I1310" s="12" t="s">
        <v>8221</v>
      </c>
      <c r="J1310" s="12">
        <v>0</v>
      </c>
    </row>
    <row r="1311" spans="1:10" x14ac:dyDescent="0.2">
      <c r="A1311" t="s">
        <v>8219</v>
      </c>
      <c r="B1311" s="12">
        <v>60</v>
      </c>
      <c r="I1311" s="12" t="s">
        <v>8221</v>
      </c>
      <c r="J1311" s="12">
        <v>84</v>
      </c>
    </row>
    <row r="1312" spans="1:10" x14ac:dyDescent="0.2">
      <c r="A1312" t="s">
        <v>8219</v>
      </c>
      <c r="B1312" s="12">
        <v>67</v>
      </c>
      <c r="I1312" s="12" t="s">
        <v>8221</v>
      </c>
      <c r="J1312" s="12">
        <v>11</v>
      </c>
    </row>
    <row r="1313" spans="1:10" x14ac:dyDescent="0.2">
      <c r="A1313" t="s">
        <v>8219</v>
      </c>
      <c r="B1313" s="12">
        <v>35</v>
      </c>
      <c r="I1313" s="12" t="s">
        <v>8221</v>
      </c>
      <c r="J1313" s="12">
        <v>1</v>
      </c>
    </row>
    <row r="1314" spans="1:10" x14ac:dyDescent="0.2">
      <c r="A1314" t="s">
        <v>8219</v>
      </c>
      <c r="B1314" s="12">
        <v>34</v>
      </c>
      <c r="I1314" s="12" t="s">
        <v>8221</v>
      </c>
      <c r="J1314" s="12">
        <v>4</v>
      </c>
    </row>
    <row r="1315" spans="1:10" x14ac:dyDescent="0.2">
      <c r="A1315" t="s">
        <v>8219</v>
      </c>
      <c r="B1315" s="12">
        <v>36</v>
      </c>
      <c r="I1315" s="12" t="s">
        <v>8221</v>
      </c>
      <c r="J1315" s="12">
        <v>10</v>
      </c>
    </row>
    <row r="1316" spans="1:10" x14ac:dyDescent="0.2">
      <c r="A1316" t="s">
        <v>8219</v>
      </c>
      <c r="B1316" s="12">
        <v>18</v>
      </c>
      <c r="I1316" s="12" t="s">
        <v>8221</v>
      </c>
      <c r="J1316" s="12">
        <v>16</v>
      </c>
    </row>
    <row r="1317" spans="1:10" x14ac:dyDescent="0.2">
      <c r="A1317" t="s">
        <v>8219</v>
      </c>
      <c r="B1317" s="12">
        <v>25</v>
      </c>
      <c r="I1317" s="12" t="s">
        <v>8221</v>
      </c>
      <c r="J1317" s="12">
        <v>2</v>
      </c>
    </row>
    <row r="1318" spans="1:10" x14ac:dyDescent="0.2">
      <c r="A1318" t="s">
        <v>8219</v>
      </c>
      <c r="B1318" s="12">
        <v>21</v>
      </c>
      <c r="I1318" s="12" t="s">
        <v>8221</v>
      </c>
      <c r="J1318" s="12">
        <v>5</v>
      </c>
    </row>
    <row r="1319" spans="1:10" x14ac:dyDescent="0.2">
      <c r="A1319" t="s">
        <v>8219</v>
      </c>
      <c r="B1319" s="12">
        <v>151</v>
      </c>
      <c r="I1319" s="12" t="s">
        <v>8221</v>
      </c>
      <c r="J1319" s="12">
        <v>1</v>
      </c>
    </row>
    <row r="1320" spans="1:10" x14ac:dyDescent="0.2">
      <c r="A1320" t="s">
        <v>8219</v>
      </c>
      <c r="B1320" s="12">
        <v>489</v>
      </c>
      <c r="I1320" s="12" t="s">
        <v>8221</v>
      </c>
      <c r="J1320" s="12">
        <v>31</v>
      </c>
    </row>
    <row r="1321" spans="1:10" x14ac:dyDescent="0.2">
      <c r="A1321" t="s">
        <v>8219</v>
      </c>
      <c r="B1321" s="12">
        <v>50</v>
      </c>
      <c r="I1321" s="12" t="s">
        <v>8221</v>
      </c>
      <c r="J1321" s="12">
        <v>0</v>
      </c>
    </row>
    <row r="1322" spans="1:10" x14ac:dyDescent="0.2">
      <c r="A1322" t="s">
        <v>8219</v>
      </c>
      <c r="B1322" s="12">
        <v>321</v>
      </c>
      <c r="I1322" s="12" t="s">
        <v>8221</v>
      </c>
      <c r="J1322" s="12">
        <v>2</v>
      </c>
    </row>
    <row r="1323" spans="1:10" x14ac:dyDescent="0.2">
      <c r="A1323" t="s">
        <v>8219</v>
      </c>
      <c r="B1323" s="12">
        <v>1762</v>
      </c>
      <c r="I1323" s="12" t="s">
        <v>8221</v>
      </c>
      <c r="J1323" s="12">
        <v>7</v>
      </c>
    </row>
    <row r="1324" spans="1:10" x14ac:dyDescent="0.2">
      <c r="A1324" t="s">
        <v>8219</v>
      </c>
      <c r="B1324" s="12">
        <v>385</v>
      </c>
      <c r="I1324" s="12" t="s">
        <v>8221</v>
      </c>
      <c r="J1324" s="12">
        <v>16</v>
      </c>
    </row>
    <row r="1325" spans="1:10" x14ac:dyDescent="0.2">
      <c r="A1325" t="s">
        <v>8219</v>
      </c>
      <c r="B1325" s="12">
        <v>398</v>
      </c>
      <c r="I1325" s="12" t="s">
        <v>8221</v>
      </c>
      <c r="J1325" s="12">
        <v>4</v>
      </c>
    </row>
    <row r="1326" spans="1:10" x14ac:dyDescent="0.2">
      <c r="A1326" t="s">
        <v>8219</v>
      </c>
      <c r="B1326" s="12">
        <v>304</v>
      </c>
      <c r="I1326" s="12" t="s">
        <v>8221</v>
      </c>
      <c r="J1326" s="12">
        <v>4</v>
      </c>
    </row>
    <row r="1327" spans="1:10" x14ac:dyDescent="0.2">
      <c r="A1327" t="s">
        <v>8219</v>
      </c>
      <c r="B1327" s="12">
        <v>676</v>
      </c>
      <c r="I1327" s="12" t="s">
        <v>8221</v>
      </c>
      <c r="J1327" s="12">
        <v>4</v>
      </c>
    </row>
    <row r="1328" spans="1:10" x14ac:dyDescent="0.2">
      <c r="A1328" t="s">
        <v>8219</v>
      </c>
      <c r="B1328" s="12">
        <v>577</v>
      </c>
      <c r="I1328" s="12" t="s">
        <v>8221</v>
      </c>
      <c r="J1328" s="12">
        <v>3</v>
      </c>
    </row>
    <row r="1329" spans="1:10" x14ac:dyDescent="0.2">
      <c r="A1329" t="s">
        <v>8219</v>
      </c>
      <c r="B1329" s="12">
        <v>3663</v>
      </c>
      <c r="I1329" s="12" t="s">
        <v>8221</v>
      </c>
      <c r="J1329" s="12">
        <v>36</v>
      </c>
    </row>
    <row r="1330" spans="1:10" x14ac:dyDescent="0.2">
      <c r="A1330" t="s">
        <v>8219</v>
      </c>
      <c r="B1330" s="12">
        <v>294</v>
      </c>
      <c r="I1330" s="12" t="s">
        <v>8221</v>
      </c>
      <c r="J1330" s="12">
        <v>1</v>
      </c>
    </row>
    <row r="1331" spans="1:10" x14ac:dyDescent="0.2">
      <c r="A1331" t="s">
        <v>8219</v>
      </c>
      <c r="B1331" s="12">
        <v>28</v>
      </c>
      <c r="I1331" s="12" t="s">
        <v>8221</v>
      </c>
      <c r="J1331" s="12">
        <v>7</v>
      </c>
    </row>
    <row r="1332" spans="1:10" x14ac:dyDescent="0.2">
      <c r="A1332" t="s">
        <v>8219</v>
      </c>
      <c r="B1332" s="12">
        <v>100</v>
      </c>
      <c r="I1332" s="12" t="s">
        <v>8221</v>
      </c>
      <c r="J1332" s="12">
        <v>27</v>
      </c>
    </row>
    <row r="1333" spans="1:10" x14ac:dyDescent="0.2">
      <c r="A1333" t="s">
        <v>8219</v>
      </c>
      <c r="B1333" s="12">
        <v>72</v>
      </c>
      <c r="I1333" s="12" t="s">
        <v>8221</v>
      </c>
      <c r="J1333" s="12">
        <v>1</v>
      </c>
    </row>
    <row r="1334" spans="1:10" x14ac:dyDescent="0.2">
      <c r="A1334" t="s">
        <v>8219</v>
      </c>
      <c r="B1334" s="12">
        <v>238</v>
      </c>
      <c r="I1334" s="12" t="s">
        <v>8221</v>
      </c>
      <c r="J1334" s="12">
        <v>0</v>
      </c>
    </row>
    <row r="1335" spans="1:10" x14ac:dyDescent="0.2">
      <c r="A1335" t="s">
        <v>8219</v>
      </c>
      <c r="B1335" s="12">
        <v>159</v>
      </c>
      <c r="I1335" s="12" t="s">
        <v>8221</v>
      </c>
      <c r="J1335" s="12">
        <v>1</v>
      </c>
    </row>
    <row r="1336" spans="1:10" x14ac:dyDescent="0.2">
      <c r="A1336" t="s">
        <v>8219</v>
      </c>
      <c r="B1336" s="12">
        <v>77</v>
      </c>
      <c r="I1336" s="12" t="s">
        <v>8221</v>
      </c>
      <c r="J1336" s="12">
        <v>3</v>
      </c>
    </row>
    <row r="1337" spans="1:10" x14ac:dyDescent="0.2">
      <c r="A1337" t="s">
        <v>8219</v>
      </c>
      <c r="B1337" s="12">
        <v>53</v>
      </c>
      <c r="I1337" s="12" t="s">
        <v>8221</v>
      </c>
      <c r="J1337" s="12">
        <v>3</v>
      </c>
    </row>
    <row r="1338" spans="1:10" x14ac:dyDescent="0.2">
      <c r="A1338" t="s">
        <v>8219</v>
      </c>
      <c r="B1338" s="12">
        <v>1251</v>
      </c>
      <c r="I1338" s="12" t="s">
        <v>8221</v>
      </c>
      <c r="J1338" s="12">
        <v>3</v>
      </c>
    </row>
    <row r="1339" spans="1:10" x14ac:dyDescent="0.2">
      <c r="A1339" t="s">
        <v>8219</v>
      </c>
      <c r="B1339" s="12">
        <v>465</v>
      </c>
      <c r="I1339" s="12" t="s">
        <v>8221</v>
      </c>
      <c r="J1339" s="12">
        <v>0</v>
      </c>
    </row>
    <row r="1340" spans="1:10" x14ac:dyDescent="0.2">
      <c r="A1340" t="s">
        <v>8219</v>
      </c>
      <c r="B1340" s="12">
        <v>74</v>
      </c>
      <c r="I1340" s="12" t="s">
        <v>8221</v>
      </c>
      <c r="J1340" s="12">
        <v>6</v>
      </c>
    </row>
    <row r="1341" spans="1:10" x14ac:dyDescent="0.2">
      <c r="A1341" t="s">
        <v>8219</v>
      </c>
      <c r="B1341" s="12">
        <v>62</v>
      </c>
      <c r="I1341" s="12" t="s">
        <v>8221</v>
      </c>
      <c r="J1341" s="12">
        <v>17</v>
      </c>
    </row>
    <row r="1342" spans="1:10" x14ac:dyDescent="0.2">
      <c r="A1342" t="s">
        <v>8219</v>
      </c>
      <c r="B1342" s="12">
        <v>3468</v>
      </c>
      <c r="I1342" s="12" t="s">
        <v>8221</v>
      </c>
      <c r="J1342" s="12">
        <v>40</v>
      </c>
    </row>
    <row r="1343" spans="1:10" x14ac:dyDescent="0.2">
      <c r="A1343" t="s">
        <v>8219</v>
      </c>
      <c r="B1343" s="12">
        <v>52</v>
      </c>
      <c r="I1343" s="12" t="s">
        <v>8221</v>
      </c>
      <c r="J1343" s="12">
        <v>3</v>
      </c>
    </row>
    <row r="1344" spans="1:10" x14ac:dyDescent="0.2">
      <c r="A1344" t="s">
        <v>8219</v>
      </c>
      <c r="B1344" s="12">
        <v>50</v>
      </c>
      <c r="I1344" s="12" t="s">
        <v>8221</v>
      </c>
      <c r="J1344" s="12">
        <v>1</v>
      </c>
    </row>
    <row r="1345" spans="1:10" x14ac:dyDescent="0.2">
      <c r="A1345" t="s">
        <v>8219</v>
      </c>
      <c r="B1345" s="12">
        <v>45</v>
      </c>
      <c r="I1345" s="12" t="s">
        <v>8221</v>
      </c>
      <c r="J1345" s="12">
        <v>2</v>
      </c>
    </row>
    <row r="1346" spans="1:10" x14ac:dyDescent="0.2">
      <c r="A1346" t="s">
        <v>8219</v>
      </c>
      <c r="B1346" s="12">
        <v>21</v>
      </c>
      <c r="I1346" s="12" t="s">
        <v>8221</v>
      </c>
      <c r="J1346" s="12">
        <v>7</v>
      </c>
    </row>
    <row r="1347" spans="1:10" x14ac:dyDescent="0.2">
      <c r="A1347" t="s">
        <v>8219</v>
      </c>
      <c r="B1347" s="12">
        <v>100</v>
      </c>
      <c r="I1347" s="12" t="s">
        <v>8221</v>
      </c>
      <c r="J1347" s="12">
        <v>14</v>
      </c>
    </row>
    <row r="1348" spans="1:10" x14ac:dyDescent="0.2">
      <c r="A1348" t="s">
        <v>8219</v>
      </c>
      <c r="B1348" s="12">
        <v>81</v>
      </c>
      <c r="I1348" s="12" t="s">
        <v>8221</v>
      </c>
      <c r="J1348" s="12">
        <v>0</v>
      </c>
    </row>
    <row r="1349" spans="1:10" x14ac:dyDescent="0.2">
      <c r="A1349" t="s">
        <v>8219</v>
      </c>
      <c r="B1349" s="12">
        <v>286</v>
      </c>
      <c r="I1349" s="12" t="s">
        <v>8221</v>
      </c>
      <c r="J1349" s="12">
        <v>0</v>
      </c>
    </row>
    <row r="1350" spans="1:10" x14ac:dyDescent="0.2">
      <c r="A1350" t="s">
        <v>8219</v>
      </c>
      <c r="B1350" s="12">
        <v>42</v>
      </c>
      <c r="I1350" s="12" t="s">
        <v>8221</v>
      </c>
      <c r="J1350" s="12">
        <v>1</v>
      </c>
    </row>
    <row r="1351" spans="1:10" x14ac:dyDescent="0.2">
      <c r="A1351" t="s">
        <v>8219</v>
      </c>
      <c r="B1351" s="12">
        <v>199</v>
      </c>
      <c r="I1351" s="12" t="s">
        <v>8221</v>
      </c>
      <c r="J1351" s="12">
        <v>12</v>
      </c>
    </row>
    <row r="1352" spans="1:10" x14ac:dyDescent="0.2">
      <c r="A1352" t="s">
        <v>8219</v>
      </c>
      <c r="B1352" s="12">
        <v>25</v>
      </c>
      <c r="I1352" s="12" t="s">
        <v>8221</v>
      </c>
      <c r="J1352" s="12">
        <v>12</v>
      </c>
    </row>
    <row r="1353" spans="1:10" x14ac:dyDescent="0.2">
      <c r="A1353" t="s">
        <v>8219</v>
      </c>
      <c r="B1353" s="12">
        <v>84</v>
      </c>
      <c r="I1353" s="12" t="s">
        <v>8221</v>
      </c>
      <c r="J1353" s="12">
        <v>23</v>
      </c>
    </row>
    <row r="1354" spans="1:10" x14ac:dyDescent="0.2">
      <c r="A1354" t="s">
        <v>8219</v>
      </c>
      <c r="B1354" s="12">
        <v>50</v>
      </c>
      <c r="I1354" s="12" t="s">
        <v>8221</v>
      </c>
      <c r="J1354" s="12">
        <v>0</v>
      </c>
    </row>
    <row r="1355" spans="1:10" x14ac:dyDescent="0.2">
      <c r="A1355" t="s">
        <v>8219</v>
      </c>
      <c r="B1355" s="12">
        <v>26</v>
      </c>
      <c r="I1355" s="12" t="s">
        <v>8221</v>
      </c>
      <c r="J1355" s="12">
        <v>10</v>
      </c>
    </row>
    <row r="1356" spans="1:10" x14ac:dyDescent="0.2">
      <c r="A1356" t="s">
        <v>8219</v>
      </c>
      <c r="B1356" s="12">
        <v>14</v>
      </c>
      <c r="I1356" s="12" t="s">
        <v>8221</v>
      </c>
      <c r="J1356" s="12">
        <v>5</v>
      </c>
    </row>
    <row r="1357" spans="1:10" x14ac:dyDescent="0.2">
      <c r="A1357" t="s">
        <v>8219</v>
      </c>
      <c r="B1357" s="12">
        <v>49</v>
      </c>
      <c r="I1357" s="12" t="s">
        <v>8221</v>
      </c>
      <c r="J1357" s="12">
        <v>1</v>
      </c>
    </row>
    <row r="1358" spans="1:10" x14ac:dyDescent="0.2">
      <c r="A1358" t="s">
        <v>8219</v>
      </c>
      <c r="B1358" s="12">
        <v>69</v>
      </c>
      <c r="I1358" s="12" t="s">
        <v>8221</v>
      </c>
      <c r="J1358" s="12">
        <v>2</v>
      </c>
    </row>
    <row r="1359" spans="1:10" x14ac:dyDescent="0.2">
      <c r="A1359" t="s">
        <v>8219</v>
      </c>
      <c r="B1359" s="12">
        <v>60</v>
      </c>
      <c r="I1359" s="12" t="s">
        <v>8221</v>
      </c>
      <c r="J1359" s="12">
        <v>2</v>
      </c>
    </row>
    <row r="1360" spans="1:10" x14ac:dyDescent="0.2">
      <c r="A1360" t="s">
        <v>8219</v>
      </c>
      <c r="B1360" s="12">
        <v>80</v>
      </c>
      <c r="I1360" s="12" t="s">
        <v>8221</v>
      </c>
      <c r="J1360" s="12">
        <v>0</v>
      </c>
    </row>
    <row r="1361" spans="1:10" x14ac:dyDescent="0.2">
      <c r="A1361" t="s">
        <v>8219</v>
      </c>
      <c r="B1361" s="12">
        <v>56</v>
      </c>
      <c r="I1361" s="12" t="s">
        <v>8221</v>
      </c>
      <c r="J1361" s="12">
        <v>13</v>
      </c>
    </row>
    <row r="1362" spans="1:10" x14ac:dyDescent="0.2">
      <c r="A1362" t="s">
        <v>8219</v>
      </c>
      <c r="B1362" s="12">
        <v>104</v>
      </c>
      <c r="I1362" s="12" t="s">
        <v>8221</v>
      </c>
      <c r="J1362" s="12">
        <v>0</v>
      </c>
    </row>
    <row r="1363" spans="1:10" x14ac:dyDescent="0.2">
      <c r="A1363" t="s">
        <v>8219</v>
      </c>
      <c r="B1363" s="12">
        <v>46</v>
      </c>
      <c r="I1363" s="12" t="s">
        <v>8221</v>
      </c>
      <c r="J1363" s="12">
        <v>1</v>
      </c>
    </row>
    <row r="1364" spans="1:10" x14ac:dyDescent="0.2">
      <c r="A1364" t="s">
        <v>8219</v>
      </c>
      <c r="B1364" s="12">
        <v>206</v>
      </c>
      <c r="I1364" s="12" t="s">
        <v>8221</v>
      </c>
      <c r="J1364" s="12">
        <v>5</v>
      </c>
    </row>
    <row r="1365" spans="1:10" x14ac:dyDescent="0.2">
      <c r="A1365" t="s">
        <v>8219</v>
      </c>
      <c r="B1365" s="12">
        <v>18</v>
      </c>
      <c r="I1365" s="12" t="s">
        <v>8221</v>
      </c>
      <c r="J1365" s="12">
        <v>2</v>
      </c>
    </row>
    <row r="1366" spans="1:10" x14ac:dyDescent="0.2">
      <c r="A1366" t="s">
        <v>8219</v>
      </c>
      <c r="B1366" s="12">
        <v>28</v>
      </c>
      <c r="I1366" s="12" t="s">
        <v>8221</v>
      </c>
      <c r="J1366" s="12">
        <v>0</v>
      </c>
    </row>
    <row r="1367" spans="1:10" x14ac:dyDescent="0.2">
      <c r="A1367" t="s">
        <v>8219</v>
      </c>
      <c r="B1367" s="12">
        <v>11</v>
      </c>
      <c r="I1367" s="12" t="s">
        <v>8221</v>
      </c>
      <c r="J1367" s="12">
        <v>32</v>
      </c>
    </row>
    <row r="1368" spans="1:10" x14ac:dyDescent="0.2">
      <c r="A1368" t="s">
        <v>8219</v>
      </c>
      <c r="B1368" s="12">
        <v>263</v>
      </c>
      <c r="I1368" s="12" t="s">
        <v>8221</v>
      </c>
      <c r="J1368" s="12">
        <v>1</v>
      </c>
    </row>
    <row r="1369" spans="1:10" x14ac:dyDescent="0.2">
      <c r="A1369" t="s">
        <v>8219</v>
      </c>
      <c r="B1369" s="12">
        <v>394</v>
      </c>
      <c r="I1369" s="12" t="s">
        <v>8221</v>
      </c>
      <c r="J1369" s="12">
        <v>1</v>
      </c>
    </row>
    <row r="1370" spans="1:10" x14ac:dyDescent="0.2">
      <c r="A1370" t="s">
        <v>8219</v>
      </c>
      <c r="B1370" s="12">
        <v>1049</v>
      </c>
      <c r="I1370" s="12" t="s">
        <v>8221</v>
      </c>
      <c r="J1370" s="12">
        <v>1</v>
      </c>
    </row>
    <row r="1371" spans="1:10" x14ac:dyDescent="0.2">
      <c r="A1371" t="s">
        <v>8219</v>
      </c>
      <c r="B1371" s="12">
        <v>308</v>
      </c>
      <c r="I1371" s="12" t="s">
        <v>8221</v>
      </c>
      <c r="J1371" s="12">
        <v>0</v>
      </c>
    </row>
    <row r="1372" spans="1:10" x14ac:dyDescent="0.2">
      <c r="A1372" t="s">
        <v>8219</v>
      </c>
      <c r="B1372" s="12">
        <v>1088</v>
      </c>
      <c r="I1372" s="12" t="s">
        <v>8221</v>
      </c>
      <c r="J1372" s="12">
        <v>0</v>
      </c>
    </row>
    <row r="1373" spans="1:10" x14ac:dyDescent="0.2">
      <c r="A1373" t="s">
        <v>8219</v>
      </c>
      <c r="B1373" s="12">
        <v>73</v>
      </c>
      <c r="I1373" s="12" t="s">
        <v>8221</v>
      </c>
      <c r="J1373" s="12">
        <v>8</v>
      </c>
    </row>
    <row r="1374" spans="1:10" x14ac:dyDescent="0.2">
      <c r="A1374" t="s">
        <v>8219</v>
      </c>
      <c r="B1374" s="12">
        <v>143</v>
      </c>
      <c r="I1374" s="12" t="s">
        <v>8221</v>
      </c>
      <c r="J1374" s="12">
        <v>0</v>
      </c>
    </row>
    <row r="1375" spans="1:10" x14ac:dyDescent="0.2">
      <c r="A1375" t="s">
        <v>8219</v>
      </c>
      <c r="B1375" s="12">
        <v>1420</v>
      </c>
      <c r="I1375" s="12" t="s">
        <v>8221</v>
      </c>
      <c r="J1375" s="12">
        <v>1</v>
      </c>
    </row>
    <row r="1376" spans="1:10" x14ac:dyDescent="0.2">
      <c r="A1376" t="s">
        <v>8219</v>
      </c>
      <c r="B1376" s="12">
        <v>305</v>
      </c>
      <c r="I1376" s="12" t="s">
        <v>8221</v>
      </c>
      <c r="J1376" s="12">
        <v>16</v>
      </c>
    </row>
    <row r="1377" spans="1:10" x14ac:dyDescent="0.2">
      <c r="A1377" t="s">
        <v>8219</v>
      </c>
      <c r="B1377" s="12">
        <v>551</v>
      </c>
      <c r="I1377" s="12" t="s">
        <v>8221</v>
      </c>
      <c r="J1377" s="12">
        <v>12</v>
      </c>
    </row>
    <row r="1378" spans="1:10" x14ac:dyDescent="0.2">
      <c r="A1378" t="s">
        <v>8219</v>
      </c>
      <c r="B1378" s="12">
        <v>187</v>
      </c>
      <c r="I1378" s="12" t="s">
        <v>8221</v>
      </c>
      <c r="J1378" s="12">
        <v>4</v>
      </c>
    </row>
    <row r="1379" spans="1:10" x14ac:dyDescent="0.2">
      <c r="A1379" t="s">
        <v>8219</v>
      </c>
      <c r="B1379" s="12">
        <v>325</v>
      </c>
      <c r="I1379" s="12" t="s">
        <v>8221</v>
      </c>
      <c r="J1379" s="12">
        <v>2</v>
      </c>
    </row>
    <row r="1380" spans="1:10" x14ac:dyDescent="0.2">
      <c r="A1380" t="s">
        <v>8219</v>
      </c>
      <c r="B1380" s="12">
        <v>148</v>
      </c>
      <c r="I1380" s="12" t="s">
        <v>8221</v>
      </c>
      <c r="J1380" s="12">
        <v>3</v>
      </c>
    </row>
    <row r="1381" spans="1:10" x14ac:dyDescent="0.2">
      <c r="A1381" t="s">
        <v>8219</v>
      </c>
      <c r="B1381" s="12">
        <v>69</v>
      </c>
      <c r="I1381" s="12" t="s">
        <v>8221</v>
      </c>
      <c r="J1381" s="12">
        <v>0</v>
      </c>
    </row>
    <row r="1382" spans="1:10" x14ac:dyDescent="0.2">
      <c r="A1382" t="s">
        <v>8219</v>
      </c>
      <c r="B1382" s="12">
        <v>173</v>
      </c>
      <c r="I1382" s="12" t="s">
        <v>8221</v>
      </c>
      <c r="J1382" s="12">
        <v>3</v>
      </c>
    </row>
    <row r="1383" spans="1:10" x14ac:dyDescent="0.2">
      <c r="A1383" t="s">
        <v>8219</v>
      </c>
      <c r="B1383" s="12">
        <v>269</v>
      </c>
      <c r="I1383" s="12" t="s">
        <v>8221</v>
      </c>
      <c r="J1383" s="12">
        <v>4</v>
      </c>
    </row>
    <row r="1384" spans="1:10" x14ac:dyDescent="0.2">
      <c r="A1384" t="s">
        <v>8219</v>
      </c>
      <c r="B1384" s="12">
        <v>185</v>
      </c>
      <c r="I1384" s="12" t="s">
        <v>8221</v>
      </c>
      <c r="J1384" s="12">
        <v>2</v>
      </c>
    </row>
    <row r="1385" spans="1:10" x14ac:dyDescent="0.2">
      <c r="A1385" t="s">
        <v>8219</v>
      </c>
      <c r="B1385" s="12">
        <v>176</v>
      </c>
      <c r="I1385" s="12" t="s">
        <v>8221</v>
      </c>
      <c r="J1385" s="12">
        <v>10</v>
      </c>
    </row>
    <row r="1386" spans="1:10" x14ac:dyDescent="0.2">
      <c r="A1386" t="s">
        <v>8219</v>
      </c>
      <c r="B1386" s="12">
        <v>1019</v>
      </c>
      <c r="I1386" s="12" t="s">
        <v>8221</v>
      </c>
      <c r="J1386" s="12">
        <v>11</v>
      </c>
    </row>
    <row r="1387" spans="1:10" x14ac:dyDescent="0.2">
      <c r="A1387" t="s">
        <v>8219</v>
      </c>
      <c r="B1387" s="12">
        <v>113</v>
      </c>
      <c r="I1387" s="12" t="s">
        <v>8221</v>
      </c>
      <c r="J1387" s="12">
        <v>6</v>
      </c>
    </row>
    <row r="1388" spans="1:10" x14ac:dyDescent="0.2">
      <c r="A1388" t="s">
        <v>8219</v>
      </c>
      <c r="B1388" s="12">
        <v>404</v>
      </c>
      <c r="I1388" s="12" t="s">
        <v>8221</v>
      </c>
      <c r="J1388" s="12">
        <v>2</v>
      </c>
    </row>
    <row r="1389" spans="1:10" x14ac:dyDescent="0.2">
      <c r="A1389" t="s">
        <v>8219</v>
      </c>
      <c r="B1389" s="12">
        <v>707</v>
      </c>
      <c r="I1389" s="12" t="s">
        <v>8221</v>
      </c>
      <c r="J1389" s="12">
        <v>6</v>
      </c>
    </row>
    <row r="1390" spans="1:10" x14ac:dyDescent="0.2">
      <c r="A1390" t="s">
        <v>8219</v>
      </c>
      <c r="B1390" s="12">
        <v>392</v>
      </c>
      <c r="I1390" s="12" t="s">
        <v>8221</v>
      </c>
      <c r="J1390" s="12">
        <v>8</v>
      </c>
    </row>
    <row r="1391" spans="1:10" x14ac:dyDescent="0.2">
      <c r="A1391" t="s">
        <v>8219</v>
      </c>
      <c r="B1391" s="12">
        <v>23</v>
      </c>
      <c r="I1391" s="12" t="s">
        <v>8221</v>
      </c>
      <c r="J1391" s="12">
        <v>37</v>
      </c>
    </row>
    <row r="1392" spans="1:10" x14ac:dyDescent="0.2">
      <c r="A1392" t="s">
        <v>8219</v>
      </c>
      <c r="B1392" s="12">
        <v>682</v>
      </c>
      <c r="I1392" s="12" t="s">
        <v>8221</v>
      </c>
      <c r="J1392" s="12">
        <v>11</v>
      </c>
    </row>
    <row r="1393" spans="1:10" x14ac:dyDescent="0.2">
      <c r="A1393" t="s">
        <v>8219</v>
      </c>
      <c r="B1393" s="12">
        <v>37</v>
      </c>
      <c r="I1393" s="12" t="s">
        <v>8221</v>
      </c>
      <c r="J1393" s="12">
        <v>0</v>
      </c>
    </row>
    <row r="1394" spans="1:10" x14ac:dyDescent="0.2">
      <c r="A1394" t="s">
        <v>8219</v>
      </c>
      <c r="B1394" s="12">
        <v>146</v>
      </c>
      <c r="I1394" s="12" t="s">
        <v>8221</v>
      </c>
      <c r="J1394" s="12">
        <v>10</v>
      </c>
    </row>
    <row r="1395" spans="1:10" x14ac:dyDescent="0.2">
      <c r="A1395" t="s">
        <v>8219</v>
      </c>
      <c r="B1395" s="12">
        <v>119</v>
      </c>
      <c r="I1395" s="12" t="s">
        <v>8221</v>
      </c>
      <c r="J1395" s="12">
        <v>6</v>
      </c>
    </row>
    <row r="1396" spans="1:10" x14ac:dyDescent="0.2">
      <c r="A1396" t="s">
        <v>8219</v>
      </c>
      <c r="B1396" s="12">
        <v>163</v>
      </c>
      <c r="I1396" s="12" t="s">
        <v>8221</v>
      </c>
      <c r="J1396" s="12">
        <v>8</v>
      </c>
    </row>
    <row r="1397" spans="1:10" x14ac:dyDescent="0.2">
      <c r="A1397" t="s">
        <v>8219</v>
      </c>
      <c r="B1397" s="12">
        <v>339</v>
      </c>
      <c r="I1397" s="12" t="s">
        <v>8221</v>
      </c>
      <c r="J1397" s="12">
        <v>6</v>
      </c>
    </row>
    <row r="1398" spans="1:10" x14ac:dyDescent="0.2">
      <c r="A1398" t="s">
        <v>8219</v>
      </c>
      <c r="B1398" s="12">
        <v>58</v>
      </c>
      <c r="I1398" s="12" t="s">
        <v>8221</v>
      </c>
      <c r="J1398" s="12">
        <v>7</v>
      </c>
    </row>
    <row r="1399" spans="1:10" x14ac:dyDescent="0.2">
      <c r="A1399" t="s">
        <v>8219</v>
      </c>
      <c r="B1399" s="12">
        <v>456</v>
      </c>
      <c r="I1399" s="12" t="s">
        <v>8221</v>
      </c>
      <c r="J1399" s="12">
        <v>7</v>
      </c>
    </row>
    <row r="1400" spans="1:10" x14ac:dyDescent="0.2">
      <c r="A1400" t="s">
        <v>8219</v>
      </c>
      <c r="B1400" s="12">
        <v>15</v>
      </c>
      <c r="I1400" s="12" t="s">
        <v>8221</v>
      </c>
      <c r="J1400" s="12">
        <v>5</v>
      </c>
    </row>
    <row r="1401" spans="1:10" x14ac:dyDescent="0.2">
      <c r="A1401" t="s">
        <v>8219</v>
      </c>
      <c r="B1401" s="12">
        <v>191</v>
      </c>
      <c r="I1401" s="12" t="s">
        <v>8221</v>
      </c>
      <c r="J1401" s="12">
        <v>46</v>
      </c>
    </row>
    <row r="1402" spans="1:10" x14ac:dyDescent="0.2">
      <c r="A1402" t="s">
        <v>8219</v>
      </c>
      <c r="B1402" s="12">
        <v>17</v>
      </c>
      <c r="I1402" s="12" t="s">
        <v>8221</v>
      </c>
      <c r="J1402" s="12">
        <v>10</v>
      </c>
    </row>
    <row r="1403" spans="1:10" x14ac:dyDescent="0.2">
      <c r="A1403" t="s">
        <v>8219</v>
      </c>
      <c r="B1403" s="12">
        <v>28</v>
      </c>
      <c r="I1403" s="12" t="s">
        <v>8221</v>
      </c>
      <c r="J1403" s="12">
        <v>19</v>
      </c>
    </row>
    <row r="1404" spans="1:10" x14ac:dyDescent="0.2">
      <c r="A1404" t="s">
        <v>8219</v>
      </c>
      <c r="B1404" s="12">
        <v>18</v>
      </c>
      <c r="I1404" s="12" t="s">
        <v>8221</v>
      </c>
      <c r="J1404" s="12">
        <v>13</v>
      </c>
    </row>
    <row r="1405" spans="1:10" x14ac:dyDescent="0.2">
      <c r="A1405" t="s">
        <v>8219</v>
      </c>
      <c r="B1405" s="12">
        <v>61</v>
      </c>
      <c r="I1405" s="12" t="s">
        <v>8221</v>
      </c>
      <c r="J1405" s="12">
        <v>13</v>
      </c>
    </row>
    <row r="1406" spans="1:10" x14ac:dyDescent="0.2">
      <c r="A1406" t="s">
        <v>8219</v>
      </c>
      <c r="B1406" s="12">
        <v>108</v>
      </c>
      <c r="I1406" s="12" t="s">
        <v>8221</v>
      </c>
      <c r="J1406" s="12">
        <v>4</v>
      </c>
    </row>
    <row r="1407" spans="1:10" x14ac:dyDescent="0.2">
      <c r="A1407" t="s">
        <v>8219</v>
      </c>
      <c r="B1407" s="12">
        <v>142</v>
      </c>
      <c r="I1407" s="12" t="s">
        <v>8221</v>
      </c>
      <c r="J1407" s="12">
        <v>0</v>
      </c>
    </row>
    <row r="1408" spans="1:10" x14ac:dyDescent="0.2">
      <c r="A1408" t="s">
        <v>8219</v>
      </c>
      <c r="B1408" s="12">
        <v>74</v>
      </c>
      <c r="I1408" s="12" t="s">
        <v>8221</v>
      </c>
      <c r="J1408" s="12">
        <v>3</v>
      </c>
    </row>
    <row r="1409" spans="1:10" x14ac:dyDescent="0.2">
      <c r="A1409" t="s">
        <v>8219</v>
      </c>
      <c r="B1409" s="12">
        <v>38</v>
      </c>
      <c r="I1409" s="12" t="s">
        <v>8221</v>
      </c>
      <c r="J1409" s="12">
        <v>1</v>
      </c>
    </row>
    <row r="1410" spans="1:10" x14ac:dyDescent="0.2">
      <c r="A1410" t="s">
        <v>8219</v>
      </c>
      <c r="B1410" s="12">
        <v>20</v>
      </c>
      <c r="I1410" s="12" t="s">
        <v>8221</v>
      </c>
      <c r="J1410" s="12">
        <v>9</v>
      </c>
    </row>
    <row r="1411" spans="1:10" x14ac:dyDescent="0.2">
      <c r="A1411" t="s">
        <v>8219</v>
      </c>
      <c r="B1411" s="12">
        <v>24</v>
      </c>
      <c r="I1411" s="12" t="s">
        <v>8221</v>
      </c>
      <c r="J1411" s="12">
        <v>1</v>
      </c>
    </row>
    <row r="1412" spans="1:10" x14ac:dyDescent="0.2">
      <c r="A1412" t="s">
        <v>8219</v>
      </c>
      <c r="B1412" s="12">
        <v>66</v>
      </c>
      <c r="I1412" s="12" t="s">
        <v>8221</v>
      </c>
      <c r="J1412" s="12">
        <v>1</v>
      </c>
    </row>
    <row r="1413" spans="1:10" x14ac:dyDescent="0.2">
      <c r="A1413" t="s">
        <v>8219</v>
      </c>
      <c r="B1413" s="12">
        <v>28</v>
      </c>
      <c r="I1413" s="12" t="s">
        <v>8221</v>
      </c>
      <c r="J1413" s="12">
        <v>4</v>
      </c>
    </row>
    <row r="1414" spans="1:10" x14ac:dyDescent="0.2">
      <c r="A1414" t="s">
        <v>8219</v>
      </c>
      <c r="B1414" s="12">
        <v>24</v>
      </c>
      <c r="I1414" s="12" t="s">
        <v>8221</v>
      </c>
      <c r="J1414" s="12">
        <v>17</v>
      </c>
    </row>
    <row r="1415" spans="1:10" x14ac:dyDescent="0.2">
      <c r="A1415" t="s">
        <v>8219</v>
      </c>
      <c r="B1415" s="12">
        <v>73</v>
      </c>
      <c r="I1415" s="12" t="s">
        <v>8221</v>
      </c>
      <c r="J1415" s="12">
        <v>0</v>
      </c>
    </row>
    <row r="1416" spans="1:10" x14ac:dyDescent="0.2">
      <c r="A1416" t="s">
        <v>8219</v>
      </c>
      <c r="B1416" s="12">
        <v>3</v>
      </c>
      <c r="I1416" s="12" t="s">
        <v>8221</v>
      </c>
      <c r="J1416" s="12">
        <v>12</v>
      </c>
    </row>
    <row r="1417" spans="1:10" x14ac:dyDescent="0.2">
      <c r="A1417" t="s">
        <v>8219</v>
      </c>
      <c r="B1417" s="12">
        <v>20</v>
      </c>
      <c r="I1417" s="12" t="s">
        <v>8221</v>
      </c>
      <c r="J1417" s="12">
        <v>14</v>
      </c>
    </row>
    <row r="1418" spans="1:10" x14ac:dyDescent="0.2">
      <c r="A1418" t="s">
        <v>8219</v>
      </c>
      <c r="B1418" s="12">
        <v>21</v>
      </c>
      <c r="I1418" s="12" t="s">
        <v>8221</v>
      </c>
      <c r="J1418" s="12">
        <v>1</v>
      </c>
    </row>
    <row r="1419" spans="1:10" x14ac:dyDescent="0.2">
      <c r="A1419" t="s">
        <v>8219</v>
      </c>
      <c r="B1419" s="12">
        <v>94</v>
      </c>
      <c r="I1419" s="12" t="s">
        <v>8221</v>
      </c>
      <c r="J1419" s="12">
        <v>14</v>
      </c>
    </row>
    <row r="1420" spans="1:10" x14ac:dyDescent="0.2">
      <c r="A1420" t="s">
        <v>8219</v>
      </c>
      <c r="B1420" s="12">
        <v>139</v>
      </c>
      <c r="I1420" s="12" t="s">
        <v>8221</v>
      </c>
      <c r="J1420" s="12">
        <v>4</v>
      </c>
    </row>
    <row r="1421" spans="1:10" x14ac:dyDescent="0.2">
      <c r="A1421" t="s">
        <v>8219</v>
      </c>
      <c r="B1421" s="12">
        <v>130</v>
      </c>
      <c r="I1421" s="12" t="s">
        <v>8221</v>
      </c>
      <c r="J1421" s="12">
        <v>2</v>
      </c>
    </row>
    <row r="1422" spans="1:10" x14ac:dyDescent="0.2">
      <c r="A1422" t="s">
        <v>8219</v>
      </c>
      <c r="B1422" s="12">
        <v>31</v>
      </c>
      <c r="I1422" s="12" t="s">
        <v>8221</v>
      </c>
      <c r="J1422" s="12">
        <v>1</v>
      </c>
    </row>
    <row r="1423" spans="1:10" x14ac:dyDescent="0.2">
      <c r="A1423" t="s">
        <v>8219</v>
      </c>
      <c r="B1423" s="12">
        <v>13</v>
      </c>
      <c r="I1423" s="12" t="s">
        <v>8221</v>
      </c>
      <c r="J1423" s="12">
        <v>2</v>
      </c>
    </row>
    <row r="1424" spans="1:10" x14ac:dyDescent="0.2">
      <c r="A1424" t="s">
        <v>8219</v>
      </c>
      <c r="B1424" s="12">
        <v>90</v>
      </c>
      <c r="I1424" s="12" t="s">
        <v>8221</v>
      </c>
      <c r="J1424" s="12">
        <v>1</v>
      </c>
    </row>
    <row r="1425" spans="1:10" x14ac:dyDescent="0.2">
      <c r="A1425" t="s">
        <v>8219</v>
      </c>
      <c r="B1425" s="12">
        <v>141</v>
      </c>
      <c r="I1425" s="12" t="s">
        <v>8221</v>
      </c>
      <c r="J1425" s="12">
        <v>1</v>
      </c>
    </row>
    <row r="1426" spans="1:10" x14ac:dyDescent="0.2">
      <c r="A1426" t="s">
        <v>8219</v>
      </c>
      <c r="B1426" s="12">
        <v>23</v>
      </c>
      <c r="I1426" s="12" t="s">
        <v>8221</v>
      </c>
      <c r="J1426" s="12">
        <v>4</v>
      </c>
    </row>
    <row r="1427" spans="1:10" x14ac:dyDescent="0.2">
      <c r="A1427" t="s">
        <v>8219</v>
      </c>
      <c r="B1427" s="12">
        <v>18</v>
      </c>
      <c r="I1427" s="12" t="s">
        <v>8221</v>
      </c>
      <c r="J1427" s="12">
        <v>3</v>
      </c>
    </row>
    <row r="1428" spans="1:10" x14ac:dyDescent="0.2">
      <c r="A1428" t="s">
        <v>8219</v>
      </c>
      <c r="B1428" s="12">
        <v>76</v>
      </c>
      <c r="I1428" s="12" t="s">
        <v>8221</v>
      </c>
      <c r="J1428" s="12">
        <v>38</v>
      </c>
    </row>
    <row r="1429" spans="1:10" x14ac:dyDescent="0.2">
      <c r="A1429" t="s">
        <v>8219</v>
      </c>
      <c r="B1429" s="12">
        <v>93</v>
      </c>
      <c r="I1429" s="12" t="s">
        <v>8221</v>
      </c>
      <c r="J1429" s="12">
        <v>4</v>
      </c>
    </row>
    <row r="1430" spans="1:10" x14ac:dyDescent="0.2">
      <c r="A1430" t="s">
        <v>8219</v>
      </c>
      <c r="B1430" s="12">
        <v>69</v>
      </c>
      <c r="I1430" s="12" t="s">
        <v>8221</v>
      </c>
      <c r="J1430" s="12">
        <v>0</v>
      </c>
    </row>
    <row r="1431" spans="1:10" x14ac:dyDescent="0.2">
      <c r="A1431" t="s">
        <v>8219</v>
      </c>
      <c r="B1431" s="12">
        <v>21</v>
      </c>
      <c r="I1431" s="12" t="s">
        <v>8221</v>
      </c>
      <c r="J1431" s="12">
        <v>2</v>
      </c>
    </row>
    <row r="1432" spans="1:10" x14ac:dyDescent="0.2">
      <c r="A1432" t="s">
        <v>8219</v>
      </c>
      <c r="B1432" s="12">
        <v>57</v>
      </c>
      <c r="I1432" s="12" t="s">
        <v>8221</v>
      </c>
      <c r="J1432" s="12">
        <v>0</v>
      </c>
    </row>
    <row r="1433" spans="1:10" x14ac:dyDescent="0.2">
      <c r="A1433" t="s">
        <v>8219</v>
      </c>
      <c r="B1433" s="12">
        <v>108</v>
      </c>
      <c r="I1433" s="12" t="s">
        <v>8221</v>
      </c>
      <c r="J1433" s="12">
        <v>1</v>
      </c>
    </row>
    <row r="1434" spans="1:10" x14ac:dyDescent="0.2">
      <c r="A1434" t="s">
        <v>8219</v>
      </c>
      <c r="B1434" s="12">
        <v>83</v>
      </c>
      <c r="I1434" s="12" t="s">
        <v>8221</v>
      </c>
      <c r="J1434" s="12">
        <v>7</v>
      </c>
    </row>
    <row r="1435" spans="1:10" x14ac:dyDescent="0.2">
      <c r="A1435" t="s">
        <v>8219</v>
      </c>
      <c r="B1435" s="12">
        <v>96</v>
      </c>
      <c r="I1435" s="12" t="s">
        <v>8221</v>
      </c>
      <c r="J1435" s="12">
        <v>2</v>
      </c>
    </row>
    <row r="1436" spans="1:10" x14ac:dyDescent="0.2">
      <c r="A1436" t="s">
        <v>8219</v>
      </c>
      <c r="B1436" s="12">
        <v>64</v>
      </c>
      <c r="I1436" s="12" t="s">
        <v>8221</v>
      </c>
      <c r="J1436" s="12">
        <v>4</v>
      </c>
    </row>
    <row r="1437" spans="1:10" x14ac:dyDescent="0.2">
      <c r="A1437" t="s">
        <v>8219</v>
      </c>
      <c r="B1437" s="12">
        <v>14</v>
      </c>
      <c r="I1437" s="12" t="s">
        <v>8221</v>
      </c>
      <c r="J1437" s="12">
        <v>4</v>
      </c>
    </row>
    <row r="1438" spans="1:10" x14ac:dyDescent="0.2">
      <c r="A1438" t="s">
        <v>8219</v>
      </c>
      <c r="B1438" s="12">
        <v>169</v>
      </c>
      <c r="I1438" s="12" t="s">
        <v>8221</v>
      </c>
      <c r="J1438" s="12">
        <v>3</v>
      </c>
    </row>
    <row r="1439" spans="1:10" x14ac:dyDescent="0.2">
      <c r="A1439" t="s">
        <v>8219</v>
      </c>
      <c r="B1439" s="12">
        <v>33</v>
      </c>
      <c r="I1439" s="12" t="s">
        <v>8221</v>
      </c>
      <c r="J1439" s="12">
        <v>2</v>
      </c>
    </row>
    <row r="1440" spans="1:10" x14ac:dyDescent="0.2">
      <c r="A1440" t="s">
        <v>8219</v>
      </c>
      <c r="B1440" s="12">
        <v>102</v>
      </c>
      <c r="I1440" s="12" t="s">
        <v>8221</v>
      </c>
      <c r="J1440" s="12">
        <v>197</v>
      </c>
    </row>
    <row r="1441" spans="1:10" x14ac:dyDescent="0.2">
      <c r="A1441" t="s">
        <v>8219</v>
      </c>
      <c r="B1441" s="12">
        <v>104</v>
      </c>
      <c r="I1441" s="12" t="s">
        <v>8221</v>
      </c>
      <c r="J1441" s="12">
        <v>0</v>
      </c>
    </row>
    <row r="1442" spans="1:10" x14ac:dyDescent="0.2">
      <c r="A1442" t="s">
        <v>8219</v>
      </c>
      <c r="B1442" s="12">
        <v>20</v>
      </c>
      <c r="I1442" s="12" t="s">
        <v>8221</v>
      </c>
      <c r="J1442" s="12">
        <v>1</v>
      </c>
    </row>
    <row r="1443" spans="1:10" x14ac:dyDescent="0.2">
      <c r="A1443" t="s">
        <v>8219</v>
      </c>
      <c r="B1443" s="12">
        <v>35</v>
      </c>
      <c r="I1443" s="12" t="s">
        <v>8221</v>
      </c>
      <c r="J1443" s="12">
        <v>4</v>
      </c>
    </row>
    <row r="1444" spans="1:10" x14ac:dyDescent="0.2">
      <c r="A1444" t="s">
        <v>8219</v>
      </c>
      <c r="B1444" s="12">
        <v>94</v>
      </c>
      <c r="I1444" s="12" t="s">
        <v>8221</v>
      </c>
      <c r="J1444" s="12">
        <v>0</v>
      </c>
    </row>
    <row r="1445" spans="1:10" x14ac:dyDescent="0.2">
      <c r="A1445" t="s">
        <v>8219</v>
      </c>
      <c r="B1445" s="12">
        <v>14</v>
      </c>
      <c r="I1445" s="12" t="s">
        <v>8221</v>
      </c>
      <c r="J1445" s="12">
        <v>7</v>
      </c>
    </row>
    <row r="1446" spans="1:10" x14ac:dyDescent="0.2">
      <c r="A1446" t="s">
        <v>8219</v>
      </c>
      <c r="B1446" s="12">
        <v>15</v>
      </c>
      <c r="I1446" s="12" t="s">
        <v>8221</v>
      </c>
      <c r="J1446" s="12">
        <v>11</v>
      </c>
    </row>
    <row r="1447" spans="1:10" x14ac:dyDescent="0.2">
      <c r="A1447" t="s">
        <v>8219</v>
      </c>
      <c r="B1447" s="12">
        <v>51</v>
      </c>
      <c r="I1447" s="12" t="s">
        <v>8221</v>
      </c>
      <c r="J1447" s="12">
        <v>0</v>
      </c>
    </row>
    <row r="1448" spans="1:10" x14ac:dyDescent="0.2">
      <c r="A1448" t="s">
        <v>8219</v>
      </c>
      <c r="B1448" s="12">
        <v>19</v>
      </c>
      <c r="I1448" s="12" t="s">
        <v>8221</v>
      </c>
      <c r="J1448" s="12">
        <v>6</v>
      </c>
    </row>
    <row r="1449" spans="1:10" x14ac:dyDescent="0.2">
      <c r="A1449" t="s">
        <v>8219</v>
      </c>
      <c r="B1449" s="12">
        <v>23</v>
      </c>
      <c r="I1449" s="12" t="s">
        <v>8221</v>
      </c>
      <c r="J1449" s="12">
        <v>0</v>
      </c>
    </row>
    <row r="1450" spans="1:10" x14ac:dyDescent="0.2">
      <c r="A1450" t="s">
        <v>8219</v>
      </c>
      <c r="B1450" s="12">
        <v>97</v>
      </c>
      <c r="I1450" s="12" t="s">
        <v>8221</v>
      </c>
      <c r="J1450" s="12">
        <v>7</v>
      </c>
    </row>
    <row r="1451" spans="1:10" x14ac:dyDescent="0.2">
      <c r="A1451" t="s">
        <v>8219</v>
      </c>
      <c r="B1451" s="12">
        <v>76</v>
      </c>
      <c r="I1451" s="12" t="s">
        <v>8221</v>
      </c>
      <c r="J1451" s="12">
        <v>94</v>
      </c>
    </row>
    <row r="1452" spans="1:10" x14ac:dyDescent="0.2">
      <c r="A1452" t="s">
        <v>8219</v>
      </c>
      <c r="B1452" s="12">
        <v>11</v>
      </c>
      <c r="I1452" s="12" t="s">
        <v>8221</v>
      </c>
      <c r="J1452" s="12">
        <v>2</v>
      </c>
    </row>
    <row r="1453" spans="1:10" x14ac:dyDescent="0.2">
      <c r="A1453" t="s">
        <v>8219</v>
      </c>
      <c r="B1453" s="12">
        <v>52</v>
      </c>
      <c r="I1453" s="12" t="s">
        <v>8221</v>
      </c>
      <c r="J1453" s="12">
        <v>25</v>
      </c>
    </row>
    <row r="1454" spans="1:10" x14ac:dyDescent="0.2">
      <c r="A1454" t="s">
        <v>8219</v>
      </c>
      <c r="B1454" s="12">
        <v>95</v>
      </c>
      <c r="I1454" s="12" t="s">
        <v>8221</v>
      </c>
      <c r="J1454" s="12">
        <v>17</v>
      </c>
    </row>
    <row r="1455" spans="1:10" x14ac:dyDescent="0.2">
      <c r="A1455" t="s">
        <v>8219</v>
      </c>
      <c r="B1455" s="12">
        <v>35</v>
      </c>
      <c r="I1455" s="12" t="s">
        <v>8221</v>
      </c>
      <c r="J1455" s="12">
        <v>2</v>
      </c>
    </row>
    <row r="1456" spans="1:10" x14ac:dyDescent="0.2">
      <c r="A1456" t="s">
        <v>8219</v>
      </c>
      <c r="B1456" s="12">
        <v>21</v>
      </c>
      <c r="I1456" s="12" t="s">
        <v>8221</v>
      </c>
      <c r="J1456" s="12">
        <v>4</v>
      </c>
    </row>
    <row r="1457" spans="1:10" x14ac:dyDescent="0.2">
      <c r="A1457" t="s">
        <v>8219</v>
      </c>
      <c r="B1457" s="12">
        <v>93</v>
      </c>
      <c r="I1457" s="12" t="s">
        <v>8221</v>
      </c>
      <c r="J1457" s="12">
        <v>5</v>
      </c>
    </row>
    <row r="1458" spans="1:10" x14ac:dyDescent="0.2">
      <c r="A1458" t="s">
        <v>8219</v>
      </c>
      <c r="B1458" s="12">
        <v>11</v>
      </c>
      <c r="I1458" s="12" t="s">
        <v>8221</v>
      </c>
      <c r="J1458" s="12">
        <v>2</v>
      </c>
    </row>
    <row r="1459" spans="1:10" x14ac:dyDescent="0.2">
      <c r="A1459" t="s">
        <v>8219</v>
      </c>
      <c r="B1459" s="12">
        <v>21</v>
      </c>
      <c r="I1459" s="12" t="s">
        <v>8221</v>
      </c>
      <c r="J1459" s="12">
        <v>2</v>
      </c>
    </row>
    <row r="1460" spans="1:10" x14ac:dyDescent="0.2">
      <c r="A1460" t="s">
        <v>8219</v>
      </c>
      <c r="B1460" s="12">
        <v>54</v>
      </c>
      <c r="I1460" s="12" t="s">
        <v>8221</v>
      </c>
      <c r="J1460" s="12">
        <v>3</v>
      </c>
    </row>
    <row r="1461" spans="1:10" x14ac:dyDescent="0.2">
      <c r="A1461" t="s">
        <v>8219</v>
      </c>
      <c r="B1461" s="12">
        <v>31</v>
      </c>
      <c r="I1461" s="12" t="s">
        <v>8221</v>
      </c>
      <c r="J1461" s="12">
        <v>0</v>
      </c>
    </row>
    <row r="1462" spans="1:10" x14ac:dyDescent="0.2">
      <c r="A1462" t="s">
        <v>8219</v>
      </c>
      <c r="B1462" s="12">
        <v>132</v>
      </c>
      <c r="I1462" s="12" t="s">
        <v>8221</v>
      </c>
      <c r="J1462" s="12">
        <v>4</v>
      </c>
    </row>
    <row r="1463" spans="1:10" x14ac:dyDescent="0.2">
      <c r="A1463" t="s">
        <v>8219</v>
      </c>
      <c r="B1463" s="12">
        <v>3</v>
      </c>
      <c r="I1463" s="12" t="s">
        <v>8221</v>
      </c>
      <c r="J1463" s="12">
        <v>1</v>
      </c>
    </row>
    <row r="1464" spans="1:10" x14ac:dyDescent="0.2">
      <c r="A1464" t="s">
        <v>8219</v>
      </c>
      <c r="B1464" s="12">
        <v>6</v>
      </c>
      <c r="I1464" s="12" t="s">
        <v>8221</v>
      </c>
      <c r="J1464" s="12">
        <v>12</v>
      </c>
    </row>
    <row r="1465" spans="1:10" x14ac:dyDescent="0.2">
      <c r="A1465" t="s">
        <v>8219</v>
      </c>
      <c r="B1465" s="12">
        <v>10</v>
      </c>
      <c r="I1465" s="12" t="s">
        <v>8221</v>
      </c>
      <c r="J1465" s="12">
        <v>4</v>
      </c>
    </row>
    <row r="1466" spans="1:10" x14ac:dyDescent="0.2">
      <c r="A1466" t="s">
        <v>8219</v>
      </c>
      <c r="B1466" s="12">
        <v>147</v>
      </c>
      <c r="I1466" s="12" t="s">
        <v>8221</v>
      </c>
      <c r="J1466" s="12">
        <v>91</v>
      </c>
    </row>
    <row r="1467" spans="1:10" x14ac:dyDescent="0.2">
      <c r="A1467" t="s">
        <v>8219</v>
      </c>
      <c r="B1467" s="12">
        <v>199</v>
      </c>
      <c r="I1467" s="12" t="s">
        <v>8221</v>
      </c>
      <c r="J1467" s="12">
        <v>1</v>
      </c>
    </row>
    <row r="1468" spans="1:10" x14ac:dyDescent="0.2">
      <c r="A1468" t="s">
        <v>8219</v>
      </c>
      <c r="B1468" s="12">
        <v>50</v>
      </c>
      <c r="I1468" s="12" t="s">
        <v>8221</v>
      </c>
      <c r="J1468" s="12">
        <v>1</v>
      </c>
    </row>
    <row r="1469" spans="1:10" x14ac:dyDescent="0.2">
      <c r="A1469" t="s">
        <v>8219</v>
      </c>
      <c r="B1469" s="12">
        <v>21</v>
      </c>
      <c r="I1469" s="12" t="s">
        <v>8221</v>
      </c>
      <c r="J1469" s="12">
        <v>0</v>
      </c>
    </row>
    <row r="1470" spans="1:10" x14ac:dyDescent="0.2">
      <c r="A1470" t="s">
        <v>8219</v>
      </c>
      <c r="B1470" s="12">
        <v>24</v>
      </c>
      <c r="I1470" s="12" t="s">
        <v>8221</v>
      </c>
      <c r="J1470" s="12">
        <v>13</v>
      </c>
    </row>
    <row r="1471" spans="1:10" x14ac:dyDescent="0.2">
      <c r="A1471" t="s">
        <v>8219</v>
      </c>
      <c r="B1471" s="12">
        <v>32</v>
      </c>
      <c r="I1471" s="12" t="s">
        <v>8221</v>
      </c>
      <c r="J1471" s="12">
        <v>2</v>
      </c>
    </row>
    <row r="1472" spans="1:10" x14ac:dyDescent="0.2">
      <c r="A1472" t="s">
        <v>8219</v>
      </c>
      <c r="B1472" s="12">
        <v>62</v>
      </c>
      <c r="I1472" s="12" t="s">
        <v>8221</v>
      </c>
      <c r="J1472" s="12">
        <v>0</v>
      </c>
    </row>
    <row r="1473" spans="1:10" x14ac:dyDescent="0.2">
      <c r="A1473" t="s">
        <v>8219</v>
      </c>
      <c r="B1473" s="12">
        <v>9</v>
      </c>
      <c r="I1473" s="12" t="s">
        <v>8221</v>
      </c>
      <c r="J1473" s="12">
        <v>21</v>
      </c>
    </row>
    <row r="1474" spans="1:10" x14ac:dyDescent="0.2">
      <c r="A1474" t="s">
        <v>8219</v>
      </c>
      <c r="B1474" s="12">
        <v>38</v>
      </c>
      <c r="I1474" s="12" t="s">
        <v>8221</v>
      </c>
      <c r="J1474" s="12">
        <v>9</v>
      </c>
    </row>
    <row r="1475" spans="1:10" x14ac:dyDescent="0.2">
      <c r="A1475" t="s">
        <v>8219</v>
      </c>
      <c r="B1475" s="12">
        <v>54</v>
      </c>
      <c r="I1475" s="12" t="s">
        <v>8221</v>
      </c>
      <c r="J1475" s="12">
        <v>6</v>
      </c>
    </row>
    <row r="1476" spans="1:10" x14ac:dyDescent="0.2">
      <c r="A1476" t="s">
        <v>8219</v>
      </c>
      <c r="B1476" s="12">
        <v>37</v>
      </c>
      <c r="I1476" s="12" t="s">
        <v>8221</v>
      </c>
      <c r="J1476" s="12">
        <v>4</v>
      </c>
    </row>
    <row r="1477" spans="1:10" x14ac:dyDescent="0.2">
      <c r="A1477" t="s">
        <v>8219</v>
      </c>
      <c r="B1477" s="12">
        <v>39</v>
      </c>
      <c r="I1477" s="12" t="s">
        <v>8221</v>
      </c>
      <c r="J1477" s="12">
        <v>7</v>
      </c>
    </row>
    <row r="1478" spans="1:10" x14ac:dyDescent="0.2">
      <c r="A1478" t="s">
        <v>8219</v>
      </c>
      <c r="B1478" s="12">
        <v>34</v>
      </c>
      <c r="I1478" s="12" t="s">
        <v>8221</v>
      </c>
      <c r="J1478" s="12">
        <v>5</v>
      </c>
    </row>
    <row r="1479" spans="1:10" x14ac:dyDescent="0.2">
      <c r="A1479" t="s">
        <v>8219</v>
      </c>
      <c r="B1479" s="12">
        <v>55</v>
      </c>
      <c r="I1479" s="12" t="s">
        <v>8221</v>
      </c>
      <c r="J1479" s="12">
        <v>0</v>
      </c>
    </row>
    <row r="1480" spans="1:10" x14ac:dyDescent="0.2">
      <c r="A1480" t="s">
        <v>8219</v>
      </c>
      <c r="B1480" s="12">
        <v>32</v>
      </c>
      <c r="I1480" s="12" t="s">
        <v>8221</v>
      </c>
      <c r="J1480" s="12">
        <v>3</v>
      </c>
    </row>
    <row r="1481" spans="1:10" x14ac:dyDescent="0.2">
      <c r="A1481" t="s">
        <v>8219</v>
      </c>
      <c r="B1481" s="12">
        <v>25</v>
      </c>
      <c r="I1481" s="12" t="s">
        <v>8221</v>
      </c>
      <c r="J1481" s="12">
        <v>9</v>
      </c>
    </row>
    <row r="1482" spans="1:10" x14ac:dyDescent="0.2">
      <c r="A1482" t="s">
        <v>8219</v>
      </c>
      <c r="B1482" s="12">
        <v>33</v>
      </c>
      <c r="I1482" s="12" t="s">
        <v>8221</v>
      </c>
      <c r="J1482" s="12">
        <v>6</v>
      </c>
    </row>
    <row r="1483" spans="1:10" x14ac:dyDescent="0.2">
      <c r="A1483" t="s">
        <v>8219</v>
      </c>
      <c r="B1483" s="12">
        <v>108</v>
      </c>
      <c r="I1483" s="12" t="s">
        <v>8221</v>
      </c>
      <c r="J1483" s="12">
        <v>4</v>
      </c>
    </row>
    <row r="1484" spans="1:10" x14ac:dyDescent="0.2">
      <c r="A1484" t="s">
        <v>8219</v>
      </c>
      <c r="B1484" s="12">
        <v>20</v>
      </c>
      <c r="I1484" s="12" t="s">
        <v>8221</v>
      </c>
      <c r="J1484" s="12">
        <v>1</v>
      </c>
    </row>
    <row r="1485" spans="1:10" x14ac:dyDescent="0.2">
      <c r="A1485" t="s">
        <v>8219</v>
      </c>
      <c r="B1485" s="12">
        <v>98</v>
      </c>
      <c r="I1485" s="12" t="s">
        <v>8221</v>
      </c>
      <c r="J1485" s="12">
        <v>17</v>
      </c>
    </row>
    <row r="1486" spans="1:10" x14ac:dyDescent="0.2">
      <c r="A1486" t="s">
        <v>8219</v>
      </c>
      <c r="B1486" s="12">
        <v>196</v>
      </c>
      <c r="I1486" s="12" t="s">
        <v>8221</v>
      </c>
      <c r="J1486" s="12">
        <v>1</v>
      </c>
    </row>
    <row r="1487" spans="1:10" x14ac:dyDescent="0.2">
      <c r="A1487" t="s">
        <v>8219</v>
      </c>
      <c r="B1487" s="12">
        <v>39</v>
      </c>
      <c r="I1487" s="12" t="s">
        <v>8221</v>
      </c>
      <c r="J1487" s="12">
        <v>13</v>
      </c>
    </row>
    <row r="1488" spans="1:10" x14ac:dyDescent="0.2">
      <c r="A1488" t="s">
        <v>8219</v>
      </c>
      <c r="B1488" s="12">
        <v>128</v>
      </c>
      <c r="I1488" s="12" t="s">
        <v>8221</v>
      </c>
      <c r="J1488" s="12">
        <v>6</v>
      </c>
    </row>
    <row r="1489" spans="1:10" x14ac:dyDescent="0.2">
      <c r="A1489" t="s">
        <v>8219</v>
      </c>
      <c r="B1489" s="12">
        <v>71</v>
      </c>
      <c r="I1489" s="12" t="s">
        <v>8221</v>
      </c>
      <c r="J1489" s="12">
        <v>0</v>
      </c>
    </row>
    <row r="1490" spans="1:10" x14ac:dyDescent="0.2">
      <c r="A1490" t="s">
        <v>8219</v>
      </c>
      <c r="B1490" s="12">
        <v>47</v>
      </c>
      <c r="I1490" s="12" t="s">
        <v>8221</v>
      </c>
      <c r="J1490" s="12">
        <v>2</v>
      </c>
    </row>
    <row r="1491" spans="1:10" x14ac:dyDescent="0.2">
      <c r="A1491" t="s">
        <v>8219</v>
      </c>
      <c r="B1491" s="12">
        <v>17</v>
      </c>
      <c r="I1491" s="12" t="s">
        <v>8221</v>
      </c>
      <c r="J1491" s="12">
        <v>2</v>
      </c>
    </row>
    <row r="1492" spans="1:10" x14ac:dyDescent="0.2">
      <c r="A1492" t="s">
        <v>8219</v>
      </c>
      <c r="B1492" s="12">
        <v>91</v>
      </c>
      <c r="I1492" s="12" t="s">
        <v>8221</v>
      </c>
      <c r="J1492" s="12">
        <v>21</v>
      </c>
    </row>
    <row r="1493" spans="1:10" x14ac:dyDescent="0.2">
      <c r="A1493" t="s">
        <v>8219</v>
      </c>
      <c r="B1493" s="12">
        <v>43</v>
      </c>
      <c r="I1493" s="12" t="s">
        <v>8221</v>
      </c>
      <c r="J1493" s="12">
        <v>13</v>
      </c>
    </row>
    <row r="1494" spans="1:10" x14ac:dyDescent="0.2">
      <c r="A1494" t="s">
        <v>8219</v>
      </c>
      <c r="B1494" s="12">
        <v>17</v>
      </c>
      <c r="I1494" s="12" t="s">
        <v>8221</v>
      </c>
      <c r="J1494" s="12">
        <v>0</v>
      </c>
    </row>
    <row r="1495" spans="1:10" x14ac:dyDescent="0.2">
      <c r="A1495" t="s">
        <v>8219</v>
      </c>
      <c r="B1495" s="12">
        <v>33</v>
      </c>
      <c r="I1495" s="12" t="s">
        <v>8221</v>
      </c>
      <c r="J1495" s="12">
        <v>6</v>
      </c>
    </row>
    <row r="1496" spans="1:10" x14ac:dyDescent="0.2">
      <c r="A1496" t="s">
        <v>8219</v>
      </c>
      <c r="B1496" s="12">
        <v>87</v>
      </c>
      <c r="I1496" s="12" t="s">
        <v>8221</v>
      </c>
      <c r="J1496" s="12">
        <v>0</v>
      </c>
    </row>
    <row r="1497" spans="1:10" x14ac:dyDescent="0.2">
      <c r="A1497" t="s">
        <v>8219</v>
      </c>
      <c r="B1497" s="12">
        <v>113</v>
      </c>
      <c r="I1497" s="12" t="s">
        <v>8221</v>
      </c>
      <c r="J1497" s="12">
        <v>1</v>
      </c>
    </row>
    <row r="1498" spans="1:10" x14ac:dyDescent="0.2">
      <c r="A1498" t="s">
        <v>8219</v>
      </c>
      <c r="B1498" s="12">
        <v>14</v>
      </c>
      <c r="I1498" s="12" t="s">
        <v>8221</v>
      </c>
      <c r="J1498" s="12">
        <v>0</v>
      </c>
    </row>
    <row r="1499" spans="1:10" x14ac:dyDescent="0.2">
      <c r="A1499" t="s">
        <v>8219</v>
      </c>
      <c r="B1499" s="12">
        <v>30</v>
      </c>
      <c r="I1499" s="12" t="s">
        <v>8221</v>
      </c>
      <c r="J1499" s="12">
        <v>12</v>
      </c>
    </row>
    <row r="1500" spans="1:10" x14ac:dyDescent="0.2">
      <c r="A1500" t="s">
        <v>8219</v>
      </c>
      <c r="B1500" s="12">
        <v>16</v>
      </c>
      <c r="I1500" s="12" t="s">
        <v>8221</v>
      </c>
      <c r="J1500" s="12">
        <v>2</v>
      </c>
    </row>
    <row r="1501" spans="1:10" x14ac:dyDescent="0.2">
      <c r="A1501" t="s">
        <v>8219</v>
      </c>
      <c r="B1501" s="12">
        <v>46</v>
      </c>
      <c r="I1501" s="12" t="s">
        <v>8221</v>
      </c>
      <c r="J1501" s="12">
        <v>6</v>
      </c>
    </row>
    <row r="1502" spans="1:10" x14ac:dyDescent="0.2">
      <c r="A1502" t="s">
        <v>8219</v>
      </c>
      <c r="B1502" s="12">
        <v>24</v>
      </c>
      <c r="I1502" s="12" t="s">
        <v>8221</v>
      </c>
      <c r="J1502" s="12">
        <v>1</v>
      </c>
    </row>
    <row r="1503" spans="1:10" x14ac:dyDescent="0.2">
      <c r="A1503" t="s">
        <v>8219</v>
      </c>
      <c r="B1503" s="12">
        <v>97</v>
      </c>
      <c r="I1503" s="12" t="s">
        <v>8221</v>
      </c>
      <c r="J1503" s="12">
        <v>1</v>
      </c>
    </row>
    <row r="1504" spans="1:10" x14ac:dyDescent="0.2">
      <c r="A1504" t="s">
        <v>8219</v>
      </c>
      <c r="B1504" s="12">
        <v>59</v>
      </c>
      <c r="I1504" s="12" t="s">
        <v>8221</v>
      </c>
      <c r="J1504" s="12">
        <v>5</v>
      </c>
    </row>
    <row r="1505" spans="1:10" x14ac:dyDescent="0.2">
      <c r="A1505" t="s">
        <v>8219</v>
      </c>
      <c r="B1505" s="12">
        <v>1095</v>
      </c>
      <c r="I1505" s="12" t="s">
        <v>8221</v>
      </c>
      <c r="J1505" s="12">
        <v>0</v>
      </c>
    </row>
    <row r="1506" spans="1:10" x14ac:dyDescent="0.2">
      <c r="A1506" t="s">
        <v>8219</v>
      </c>
      <c r="B1506" s="12">
        <v>218</v>
      </c>
      <c r="I1506" s="12" t="s">
        <v>8221</v>
      </c>
      <c r="J1506" s="12">
        <v>3</v>
      </c>
    </row>
    <row r="1507" spans="1:10" x14ac:dyDescent="0.2">
      <c r="A1507" t="s">
        <v>8219</v>
      </c>
      <c r="B1507" s="12">
        <v>111</v>
      </c>
      <c r="I1507" s="12" t="s">
        <v>8221</v>
      </c>
      <c r="J1507" s="12">
        <v>8</v>
      </c>
    </row>
    <row r="1508" spans="1:10" x14ac:dyDescent="0.2">
      <c r="A1508" t="s">
        <v>8219</v>
      </c>
      <c r="B1508" s="12">
        <v>56</v>
      </c>
      <c r="I1508" s="12" t="s">
        <v>8221</v>
      </c>
      <c r="J1508" s="12">
        <v>3</v>
      </c>
    </row>
    <row r="1509" spans="1:10" x14ac:dyDescent="0.2">
      <c r="A1509" t="s">
        <v>8219</v>
      </c>
      <c r="B1509" s="12">
        <v>265</v>
      </c>
      <c r="I1509" s="12" t="s">
        <v>8221</v>
      </c>
      <c r="J1509" s="12">
        <v>8</v>
      </c>
    </row>
    <row r="1510" spans="1:10" x14ac:dyDescent="0.2">
      <c r="A1510" t="s">
        <v>8219</v>
      </c>
      <c r="B1510" s="12">
        <v>28</v>
      </c>
      <c r="I1510" s="12" t="s">
        <v>8221</v>
      </c>
      <c r="J1510" s="12">
        <v>1</v>
      </c>
    </row>
    <row r="1511" spans="1:10" x14ac:dyDescent="0.2">
      <c r="A1511" t="s">
        <v>8219</v>
      </c>
      <c r="B1511" s="12">
        <v>364</v>
      </c>
      <c r="I1511" s="12" t="s">
        <v>8221</v>
      </c>
      <c r="J1511" s="12">
        <v>4</v>
      </c>
    </row>
    <row r="1512" spans="1:10" x14ac:dyDescent="0.2">
      <c r="A1512" t="s">
        <v>8219</v>
      </c>
      <c r="B1512" s="12">
        <v>27</v>
      </c>
      <c r="I1512" s="12" t="s">
        <v>8221</v>
      </c>
      <c r="J1512" s="12">
        <v>8</v>
      </c>
    </row>
    <row r="1513" spans="1:10" x14ac:dyDescent="0.2">
      <c r="A1513" t="s">
        <v>8219</v>
      </c>
      <c r="B1513" s="12">
        <v>93</v>
      </c>
      <c r="I1513" s="12" t="s">
        <v>8221</v>
      </c>
      <c r="J1513" s="12">
        <v>1</v>
      </c>
    </row>
    <row r="1514" spans="1:10" x14ac:dyDescent="0.2">
      <c r="A1514" t="s">
        <v>8219</v>
      </c>
      <c r="B1514" s="12">
        <v>64</v>
      </c>
      <c r="I1514" s="12" t="s">
        <v>8221</v>
      </c>
      <c r="J1514" s="12">
        <v>5</v>
      </c>
    </row>
    <row r="1515" spans="1:10" x14ac:dyDescent="0.2">
      <c r="A1515" t="s">
        <v>8219</v>
      </c>
      <c r="B1515" s="12">
        <v>22</v>
      </c>
      <c r="I1515" s="12" t="s">
        <v>8221</v>
      </c>
      <c r="J1515" s="12">
        <v>0</v>
      </c>
    </row>
    <row r="1516" spans="1:10" x14ac:dyDescent="0.2">
      <c r="A1516" t="s">
        <v>8219</v>
      </c>
      <c r="B1516" s="12">
        <v>59</v>
      </c>
      <c r="I1516" s="12" t="s">
        <v>8221</v>
      </c>
      <c r="J1516" s="12">
        <v>0</v>
      </c>
    </row>
    <row r="1517" spans="1:10" x14ac:dyDescent="0.2">
      <c r="A1517" t="s">
        <v>8219</v>
      </c>
      <c r="B1517" s="12">
        <v>249</v>
      </c>
      <c r="I1517" s="12" t="s">
        <v>8221</v>
      </c>
      <c r="J1517" s="12">
        <v>1</v>
      </c>
    </row>
    <row r="1518" spans="1:10" x14ac:dyDescent="0.2">
      <c r="A1518" t="s">
        <v>8219</v>
      </c>
      <c r="B1518" s="12">
        <v>392</v>
      </c>
      <c r="I1518" s="12" t="s">
        <v>8221</v>
      </c>
      <c r="J1518" s="12">
        <v>0</v>
      </c>
    </row>
    <row r="1519" spans="1:10" x14ac:dyDescent="0.2">
      <c r="A1519" t="s">
        <v>8219</v>
      </c>
      <c r="B1519" s="12">
        <v>115</v>
      </c>
      <c r="I1519" s="12" t="s">
        <v>8221</v>
      </c>
      <c r="J1519" s="12">
        <v>0</v>
      </c>
    </row>
    <row r="1520" spans="1:10" x14ac:dyDescent="0.2">
      <c r="A1520" t="s">
        <v>8219</v>
      </c>
      <c r="B1520" s="12">
        <v>433</v>
      </c>
      <c r="I1520" s="12" t="s">
        <v>8221</v>
      </c>
      <c r="J1520" s="12">
        <v>6</v>
      </c>
    </row>
    <row r="1521" spans="1:10" x14ac:dyDescent="0.2">
      <c r="A1521" t="s">
        <v>8219</v>
      </c>
      <c r="B1521" s="12">
        <v>20</v>
      </c>
      <c r="I1521" s="12" t="s">
        <v>8221</v>
      </c>
      <c r="J1521" s="12">
        <v>6</v>
      </c>
    </row>
    <row r="1522" spans="1:10" x14ac:dyDescent="0.2">
      <c r="A1522" t="s">
        <v>8219</v>
      </c>
      <c r="B1522" s="12">
        <v>8</v>
      </c>
      <c r="I1522" s="12" t="s">
        <v>8221</v>
      </c>
      <c r="J1522" s="12">
        <v>14</v>
      </c>
    </row>
    <row r="1523" spans="1:10" x14ac:dyDescent="0.2">
      <c r="A1523" t="s">
        <v>8219</v>
      </c>
      <c r="B1523" s="12">
        <v>175</v>
      </c>
      <c r="I1523" s="12" t="s">
        <v>8221</v>
      </c>
      <c r="J1523" s="12">
        <v>6</v>
      </c>
    </row>
    <row r="1524" spans="1:10" x14ac:dyDescent="0.2">
      <c r="A1524" t="s">
        <v>8219</v>
      </c>
      <c r="B1524" s="12">
        <v>104</v>
      </c>
      <c r="I1524" s="12" t="s">
        <v>8221</v>
      </c>
      <c r="J1524" s="12">
        <v>33</v>
      </c>
    </row>
    <row r="1525" spans="1:10" x14ac:dyDescent="0.2">
      <c r="A1525" t="s">
        <v>8219</v>
      </c>
      <c r="B1525" s="12">
        <v>17</v>
      </c>
      <c r="I1525" s="12" t="s">
        <v>8221</v>
      </c>
      <c r="J1525" s="12">
        <v>4</v>
      </c>
    </row>
    <row r="1526" spans="1:10" x14ac:dyDescent="0.2">
      <c r="A1526" t="s">
        <v>8219</v>
      </c>
      <c r="B1526" s="12">
        <v>277</v>
      </c>
      <c r="I1526" s="12" t="s">
        <v>8221</v>
      </c>
      <c r="J1526" s="12">
        <v>1</v>
      </c>
    </row>
    <row r="1527" spans="1:10" x14ac:dyDescent="0.2">
      <c r="A1527" t="s">
        <v>8219</v>
      </c>
      <c r="B1527" s="12">
        <v>118</v>
      </c>
      <c r="I1527" s="12" t="s">
        <v>8221</v>
      </c>
      <c r="J1527" s="12">
        <v>0</v>
      </c>
    </row>
    <row r="1528" spans="1:10" x14ac:dyDescent="0.2">
      <c r="A1528" t="s">
        <v>8219</v>
      </c>
      <c r="B1528" s="12">
        <v>97</v>
      </c>
      <c r="I1528" s="12" t="s">
        <v>8221</v>
      </c>
      <c r="J1528" s="12">
        <v>6</v>
      </c>
    </row>
    <row r="1529" spans="1:10" x14ac:dyDescent="0.2">
      <c r="A1529" t="s">
        <v>8219</v>
      </c>
      <c r="B1529" s="12">
        <v>20</v>
      </c>
      <c r="I1529" s="12" t="s">
        <v>8221</v>
      </c>
      <c r="J1529" s="12">
        <v>6</v>
      </c>
    </row>
    <row r="1530" spans="1:10" x14ac:dyDescent="0.2">
      <c r="A1530" t="s">
        <v>8219</v>
      </c>
      <c r="B1530" s="12">
        <v>26</v>
      </c>
      <c r="I1530" s="12" t="s">
        <v>8221</v>
      </c>
      <c r="J1530" s="12">
        <v>1</v>
      </c>
    </row>
    <row r="1531" spans="1:10" x14ac:dyDescent="0.2">
      <c r="A1531" t="s">
        <v>8219</v>
      </c>
      <c r="B1531" s="12">
        <v>128</v>
      </c>
      <c r="I1531" s="12" t="s">
        <v>8221</v>
      </c>
      <c r="J1531" s="12">
        <v>3</v>
      </c>
    </row>
    <row r="1532" spans="1:10" x14ac:dyDescent="0.2">
      <c r="A1532" t="s">
        <v>8219</v>
      </c>
      <c r="B1532" s="12">
        <v>15</v>
      </c>
    </row>
    <row r="1533" spans="1:10" x14ac:dyDescent="0.2">
      <c r="A1533" t="s">
        <v>8219</v>
      </c>
      <c r="B1533" s="12">
        <v>25</v>
      </c>
    </row>
    <row r="1534" spans="1:10" x14ac:dyDescent="0.2">
      <c r="A1534" t="s">
        <v>8219</v>
      </c>
      <c r="B1534" s="12">
        <v>55</v>
      </c>
    </row>
    <row r="1535" spans="1:10" x14ac:dyDescent="0.2">
      <c r="A1535" t="s">
        <v>8219</v>
      </c>
      <c r="B1535" s="12">
        <v>107</v>
      </c>
    </row>
    <row r="1536" spans="1:10" x14ac:dyDescent="0.2">
      <c r="A1536" t="s">
        <v>8219</v>
      </c>
      <c r="B1536" s="12">
        <v>557</v>
      </c>
    </row>
    <row r="1537" spans="1:2" x14ac:dyDescent="0.2">
      <c r="A1537" t="s">
        <v>8219</v>
      </c>
      <c r="B1537" s="12">
        <v>40</v>
      </c>
    </row>
    <row r="1538" spans="1:2" x14ac:dyDescent="0.2">
      <c r="A1538" t="s">
        <v>8219</v>
      </c>
      <c r="B1538" s="12">
        <v>36</v>
      </c>
    </row>
    <row r="1539" spans="1:2" x14ac:dyDescent="0.2">
      <c r="A1539" t="s">
        <v>8219</v>
      </c>
      <c r="B1539" s="12">
        <v>159</v>
      </c>
    </row>
    <row r="1540" spans="1:2" x14ac:dyDescent="0.2">
      <c r="A1540" t="s">
        <v>8219</v>
      </c>
      <c r="B1540" s="12">
        <v>41</v>
      </c>
    </row>
    <row r="1541" spans="1:2" x14ac:dyDescent="0.2">
      <c r="A1541" t="s">
        <v>8219</v>
      </c>
      <c r="B1541" s="12">
        <v>226</v>
      </c>
    </row>
    <row r="1542" spans="1:2" x14ac:dyDescent="0.2">
      <c r="A1542" t="s">
        <v>8219</v>
      </c>
      <c r="B1542" s="12">
        <v>30</v>
      </c>
    </row>
    <row r="1543" spans="1:2" x14ac:dyDescent="0.2">
      <c r="A1543" t="s">
        <v>8219</v>
      </c>
      <c r="B1543" s="12">
        <v>103</v>
      </c>
    </row>
    <row r="1544" spans="1:2" x14ac:dyDescent="0.2">
      <c r="A1544" t="s">
        <v>8219</v>
      </c>
      <c r="B1544" s="12">
        <v>62</v>
      </c>
    </row>
    <row r="1545" spans="1:2" x14ac:dyDescent="0.2">
      <c r="A1545" t="s">
        <v>8219</v>
      </c>
      <c r="B1545" s="12">
        <v>6</v>
      </c>
    </row>
    <row r="1546" spans="1:2" x14ac:dyDescent="0.2">
      <c r="A1546" t="s">
        <v>8219</v>
      </c>
      <c r="B1546" s="12">
        <v>182</v>
      </c>
    </row>
    <row r="1547" spans="1:2" x14ac:dyDescent="0.2">
      <c r="A1547" t="s">
        <v>8219</v>
      </c>
      <c r="B1547" s="12">
        <v>145</v>
      </c>
    </row>
    <row r="1548" spans="1:2" x14ac:dyDescent="0.2">
      <c r="A1548" t="s">
        <v>8219</v>
      </c>
      <c r="B1548" s="12">
        <v>25</v>
      </c>
    </row>
    <row r="1549" spans="1:2" x14ac:dyDescent="0.2">
      <c r="A1549" t="s">
        <v>8219</v>
      </c>
      <c r="B1549" s="12">
        <v>320</v>
      </c>
    </row>
    <row r="1550" spans="1:2" x14ac:dyDescent="0.2">
      <c r="A1550" t="s">
        <v>8219</v>
      </c>
      <c r="B1550" s="12">
        <v>99</v>
      </c>
    </row>
    <row r="1551" spans="1:2" x14ac:dyDescent="0.2">
      <c r="A1551" t="s">
        <v>8219</v>
      </c>
      <c r="B1551" s="12">
        <v>348</v>
      </c>
    </row>
    <row r="1552" spans="1:2" x14ac:dyDescent="0.2">
      <c r="A1552" t="s">
        <v>8219</v>
      </c>
      <c r="B1552" s="12">
        <v>41</v>
      </c>
    </row>
    <row r="1553" spans="1:2" x14ac:dyDescent="0.2">
      <c r="A1553" t="s">
        <v>8219</v>
      </c>
      <c r="B1553" s="12">
        <v>29</v>
      </c>
    </row>
    <row r="1554" spans="1:2" x14ac:dyDescent="0.2">
      <c r="A1554" t="s">
        <v>8219</v>
      </c>
      <c r="B1554" s="12">
        <v>25</v>
      </c>
    </row>
    <row r="1555" spans="1:2" x14ac:dyDescent="0.2">
      <c r="A1555" t="s">
        <v>8219</v>
      </c>
      <c r="B1555" s="12">
        <v>23</v>
      </c>
    </row>
    <row r="1556" spans="1:2" x14ac:dyDescent="0.2">
      <c r="A1556" t="s">
        <v>8219</v>
      </c>
      <c r="B1556" s="12">
        <v>1260</v>
      </c>
    </row>
    <row r="1557" spans="1:2" x14ac:dyDescent="0.2">
      <c r="A1557" t="s">
        <v>8219</v>
      </c>
      <c r="B1557" s="12">
        <v>307</v>
      </c>
    </row>
    <row r="1558" spans="1:2" x14ac:dyDescent="0.2">
      <c r="A1558" t="s">
        <v>8219</v>
      </c>
      <c r="B1558" s="12">
        <v>329</v>
      </c>
    </row>
    <row r="1559" spans="1:2" x14ac:dyDescent="0.2">
      <c r="A1559" t="s">
        <v>8219</v>
      </c>
      <c r="B1559" s="12">
        <v>32</v>
      </c>
    </row>
    <row r="1560" spans="1:2" x14ac:dyDescent="0.2">
      <c r="A1560" t="s">
        <v>8219</v>
      </c>
      <c r="B1560" s="12">
        <v>27</v>
      </c>
    </row>
    <row r="1561" spans="1:2" x14ac:dyDescent="0.2">
      <c r="A1561" t="s">
        <v>8219</v>
      </c>
      <c r="B1561" s="12">
        <v>236</v>
      </c>
    </row>
    <row r="1562" spans="1:2" x14ac:dyDescent="0.2">
      <c r="A1562" t="s">
        <v>8219</v>
      </c>
      <c r="B1562" s="12">
        <v>42</v>
      </c>
    </row>
    <row r="1563" spans="1:2" x14ac:dyDescent="0.2">
      <c r="A1563" t="s">
        <v>8219</v>
      </c>
      <c r="B1563" s="12">
        <v>95</v>
      </c>
    </row>
    <row r="1564" spans="1:2" x14ac:dyDescent="0.2">
      <c r="A1564" t="s">
        <v>8219</v>
      </c>
      <c r="B1564" s="12">
        <v>37</v>
      </c>
    </row>
    <row r="1565" spans="1:2" x14ac:dyDescent="0.2">
      <c r="A1565" t="s">
        <v>8219</v>
      </c>
      <c r="B1565" s="12">
        <v>128</v>
      </c>
    </row>
    <row r="1566" spans="1:2" x14ac:dyDescent="0.2">
      <c r="A1566" t="s">
        <v>8219</v>
      </c>
      <c r="B1566" s="12">
        <v>156</v>
      </c>
    </row>
    <row r="1567" spans="1:2" x14ac:dyDescent="0.2">
      <c r="A1567" t="s">
        <v>8219</v>
      </c>
      <c r="B1567" s="12">
        <v>64</v>
      </c>
    </row>
    <row r="1568" spans="1:2" x14ac:dyDescent="0.2">
      <c r="A1568" t="s">
        <v>8219</v>
      </c>
      <c r="B1568" s="12">
        <v>58</v>
      </c>
    </row>
    <row r="1569" spans="1:2" x14ac:dyDescent="0.2">
      <c r="A1569" t="s">
        <v>8219</v>
      </c>
      <c r="B1569" s="12">
        <v>20</v>
      </c>
    </row>
    <row r="1570" spans="1:2" x14ac:dyDescent="0.2">
      <c r="A1570" t="s">
        <v>8219</v>
      </c>
      <c r="B1570" s="12">
        <v>47</v>
      </c>
    </row>
    <row r="1571" spans="1:2" x14ac:dyDescent="0.2">
      <c r="A1571" t="s">
        <v>8219</v>
      </c>
      <c r="B1571" s="12">
        <v>54</v>
      </c>
    </row>
    <row r="1572" spans="1:2" x14ac:dyDescent="0.2">
      <c r="A1572" t="s">
        <v>8219</v>
      </c>
      <c r="B1572" s="12">
        <v>9</v>
      </c>
    </row>
    <row r="1573" spans="1:2" x14ac:dyDescent="0.2">
      <c r="A1573" t="s">
        <v>8219</v>
      </c>
      <c r="B1573" s="12">
        <v>213</v>
      </c>
    </row>
    <row r="1574" spans="1:2" x14ac:dyDescent="0.2">
      <c r="A1574" t="s">
        <v>8219</v>
      </c>
      <c r="B1574" s="12">
        <v>57</v>
      </c>
    </row>
    <row r="1575" spans="1:2" x14ac:dyDescent="0.2">
      <c r="A1575" t="s">
        <v>8219</v>
      </c>
      <c r="B1575" s="12">
        <v>25</v>
      </c>
    </row>
    <row r="1576" spans="1:2" x14ac:dyDescent="0.2">
      <c r="A1576" t="s">
        <v>8219</v>
      </c>
      <c r="B1576" s="12">
        <v>104</v>
      </c>
    </row>
    <row r="1577" spans="1:2" x14ac:dyDescent="0.2">
      <c r="A1577" t="s">
        <v>8219</v>
      </c>
      <c r="B1577" s="12">
        <v>34</v>
      </c>
    </row>
    <row r="1578" spans="1:2" x14ac:dyDescent="0.2">
      <c r="A1578" t="s">
        <v>8219</v>
      </c>
      <c r="B1578" s="12">
        <v>67</v>
      </c>
    </row>
    <row r="1579" spans="1:2" x14ac:dyDescent="0.2">
      <c r="A1579" t="s">
        <v>8219</v>
      </c>
      <c r="B1579" s="12">
        <v>241</v>
      </c>
    </row>
    <row r="1580" spans="1:2" x14ac:dyDescent="0.2">
      <c r="A1580" t="s">
        <v>8219</v>
      </c>
      <c r="B1580" s="12">
        <v>123</v>
      </c>
    </row>
    <row r="1581" spans="1:2" x14ac:dyDescent="0.2">
      <c r="A1581" t="s">
        <v>8219</v>
      </c>
      <c r="B1581" s="12">
        <v>302</v>
      </c>
    </row>
    <row r="1582" spans="1:2" x14ac:dyDescent="0.2">
      <c r="A1582" t="s">
        <v>8219</v>
      </c>
      <c r="B1582" s="12">
        <v>89</v>
      </c>
    </row>
    <row r="1583" spans="1:2" x14ac:dyDescent="0.2">
      <c r="A1583" t="s">
        <v>8219</v>
      </c>
      <c r="B1583" s="12">
        <v>41</v>
      </c>
    </row>
    <row r="1584" spans="1:2" x14ac:dyDescent="0.2">
      <c r="A1584" t="s">
        <v>8219</v>
      </c>
      <c r="B1584" s="12">
        <v>69</v>
      </c>
    </row>
    <row r="1585" spans="1:2" x14ac:dyDescent="0.2">
      <c r="A1585" t="s">
        <v>8219</v>
      </c>
      <c r="B1585" s="12">
        <v>52</v>
      </c>
    </row>
    <row r="1586" spans="1:2" x14ac:dyDescent="0.2">
      <c r="A1586" t="s">
        <v>8219</v>
      </c>
      <c r="B1586" s="12">
        <v>57</v>
      </c>
    </row>
    <row r="1587" spans="1:2" x14ac:dyDescent="0.2">
      <c r="A1587" t="s">
        <v>8219</v>
      </c>
      <c r="B1587" s="12">
        <v>74</v>
      </c>
    </row>
    <row r="1588" spans="1:2" x14ac:dyDescent="0.2">
      <c r="A1588" t="s">
        <v>8219</v>
      </c>
      <c r="B1588" s="12">
        <v>63</v>
      </c>
    </row>
    <row r="1589" spans="1:2" x14ac:dyDescent="0.2">
      <c r="A1589" t="s">
        <v>8219</v>
      </c>
      <c r="B1589" s="12">
        <v>72</v>
      </c>
    </row>
    <row r="1590" spans="1:2" x14ac:dyDescent="0.2">
      <c r="A1590" t="s">
        <v>8219</v>
      </c>
      <c r="B1590" s="12">
        <v>71</v>
      </c>
    </row>
    <row r="1591" spans="1:2" x14ac:dyDescent="0.2">
      <c r="A1591" t="s">
        <v>8219</v>
      </c>
      <c r="B1591" s="12">
        <v>21</v>
      </c>
    </row>
    <row r="1592" spans="1:2" x14ac:dyDescent="0.2">
      <c r="A1592" t="s">
        <v>8219</v>
      </c>
      <c r="B1592" s="12">
        <v>930</v>
      </c>
    </row>
    <row r="1593" spans="1:2" x14ac:dyDescent="0.2">
      <c r="A1593" t="s">
        <v>8219</v>
      </c>
      <c r="B1593" s="12">
        <v>55</v>
      </c>
    </row>
    <row r="1594" spans="1:2" x14ac:dyDescent="0.2">
      <c r="A1594" t="s">
        <v>8219</v>
      </c>
      <c r="B1594" s="12">
        <v>61</v>
      </c>
    </row>
    <row r="1595" spans="1:2" x14ac:dyDescent="0.2">
      <c r="A1595" t="s">
        <v>8219</v>
      </c>
      <c r="B1595" s="12">
        <v>82</v>
      </c>
    </row>
    <row r="1596" spans="1:2" x14ac:dyDescent="0.2">
      <c r="A1596" t="s">
        <v>8219</v>
      </c>
      <c r="B1596" s="12">
        <v>71</v>
      </c>
    </row>
    <row r="1597" spans="1:2" x14ac:dyDescent="0.2">
      <c r="A1597" t="s">
        <v>8219</v>
      </c>
      <c r="B1597" s="12">
        <v>117</v>
      </c>
    </row>
    <row r="1598" spans="1:2" x14ac:dyDescent="0.2">
      <c r="A1598" t="s">
        <v>8219</v>
      </c>
      <c r="B1598" s="12">
        <v>29</v>
      </c>
    </row>
    <row r="1599" spans="1:2" x14ac:dyDescent="0.2">
      <c r="A1599" t="s">
        <v>8219</v>
      </c>
      <c r="B1599" s="12">
        <v>74</v>
      </c>
    </row>
    <row r="1600" spans="1:2" x14ac:dyDescent="0.2">
      <c r="A1600" t="s">
        <v>8219</v>
      </c>
      <c r="B1600" s="12">
        <v>23</v>
      </c>
    </row>
    <row r="1601" spans="1:2" x14ac:dyDescent="0.2">
      <c r="A1601" t="s">
        <v>8219</v>
      </c>
      <c r="B1601" s="12">
        <v>60</v>
      </c>
    </row>
    <row r="1602" spans="1:2" x14ac:dyDescent="0.2">
      <c r="A1602" t="s">
        <v>8219</v>
      </c>
      <c r="B1602" s="12">
        <v>55</v>
      </c>
    </row>
    <row r="1603" spans="1:2" x14ac:dyDescent="0.2">
      <c r="A1603" t="s">
        <v>8219</v>
      </c>
      <c r="B1603" s="12">
        <v>51</v>
      </c>
    </row>
    <row r="1604" spans="1:2" x14ac:dyDescent="0.2">
      <c r="A1604" t="s">
        <v>8219</v>
      </c>
      <c r="B1604" s="12">
        <v>78</v>
      </c>
    </row>
    <row r="1605" spans="1:2" x14ac:dyDescent="0.2">
      <c r="A1605" t="s">
        <v>8219</v>
      </c>
      <c r="B1605" s="12">
        <v>62</v>
      </c>
    </row>
    <row r="1606" spans="1:2" x14ac:dyDescent="0.2">
      <c r="A1606" t="s">
        <v>8219</v>
      </c>
      <c r="B1606" s="12">
        <v>45</v>
      </c>
    </row>
    <row r="1607" spans="1:2" x14ac:dyDescent="0.2">
      <c r="A1607" t="s">
        <v>8219</v>
      </c>
      <c r="B1607" s="12">
        <v>15</v>
      </c>
    </row>
    <row r="1608" spans="1:2" x14ac:dyDescent="0.2">
      <c r="A1608" t="s">
        <v>8219</v>
      </c>
      <c r="B1608" s="12">
        <v>151</v>
      </c>
    </row>
    <row r="1609" spans="1:2" x14ac:dyDescent="0.2">
      <c r="A1609" t="s">
        <v>8219</v>
      </c>
      <c r="B1609" s="12">
        <v>68</v>
      </c>
    </row>
    <row r="1610" spans="1:2" x14ac:dyDescent="0.2">
      <c r="A1610" t="s">
        <v>8219</v>
      </c>
      <c r="B1610" s="12">
        <v>46</v>
      </c>
    </row>
    <row r="1611" spans="1:2" x14ac:dyDescent="0.2">
      <c r="A1611" t="s">
        <v>8219</v>
      </c>
      <c r="B1611" s="12">
        <v>24</v>
      </c>
    </row>
    <row r="1612" spans="1:2" x14ac:dyDescent="0.2">
      <c r="A1612" t="s">
        <v>8219</v>
      </c>
      <c r="B1612" s="12">
        <v>70</v>
      </c>
    </row>
    <row r="1613" spans="1:2" x14ac:dyDescent="0.2">
      <c r="A1613" t="s">
        <v>8219</v>
      </c>
      <c r="B1613" s="12">
        <v>244</v>
      </c>
    </row>
    <row r="1614" spans="1:2" x14ac:dyDescent="0.2">
      <c r="A1614" t="s">
        <v>8219</v>
      </c>
      <c r="B1614" s="12">
        <v>82</v>
      </c>
    </row>
    <row r="1615" spans="1:2" x14ac:dyDescent="0.2">
      <c r="A1615" t="s">
        <v>8219</v>
      </c>
      <c r="B1615" s="12">
        <v>226</v>
      </c>
    </row>
    <row r="1616" spans="1:2" x14ac:dyDescent="0.2">
      <c r="A1616" t="s">
        <v>8219</v>
      </c>
      <c r="B1616" s="12">
        <v>60</v>
      </c>
    </row>
    <row r="1617" spans="1:2" x14ac:dyDescent="0.2">
      <c r="A1617" t="s">
        <v>8219</v>
      </c>
      <c r="B1617" s="12">
        <v>322</v>
      </c>
    </row>
    <row r="1618" spans="1:2" x14ac:dyDescent="0.2">
      <c r="A1618" t="s">
        <v>8219</v>
      </c>
      <c r="B1618" s="12">
        <v>94</v>
      </c>
    </row>
    <row r="1619" spans="1:2" x14ac:dyDescent="0.2">
      <c r="A1619" t="s">
        <v>8219</v>
      </c>
      <c r="B1619" s="12">
        <v>47</v>
      </c>
    </row>
    <row r="1620" spans="1:2" x14ac:dyDescent="0.2">
      <c r="A1620" t="s">
        <v>8219</v>
      </c>
      <c r="B1620" s="12">
        <v>115</v>
      </c>
    </row>
    <row r="1621" spans="1:2" x14ac:dyDescent="0.2">
      <c r="A1621" t="s">
        <v>8219</v>
      </c>
      <c r="B1621" s="12">
        <v>134</v>
      </c>
    </row>
    <row r="1622" spans="1:2" x14ac:dyDescent="0.2">
      <c r="A1622" t="s">
        <v>8219</v>
      </c>
      <c r="B1622" s="12">
        <v>35</v>
      </c>
    </row>
    <row r="1623" spans="1:2" x14ac:dyDescent="0.2">
      <c r="A1623" t="s">
        <v>8219</v>
      </c>
      <c r="B1623" s="12">
        <v>104</v>
      </c>
    </row>
    <row r="1624" spans="1:2" x14ac:dyDescent="0.2">
      <c r="A1624" t="s">
        <v>8219</v>
      </c>
      <c r="B1624" s="12">
        <v>184</v>
      </c>
    </row>
    <row r="1625" spans="1:2" x14ac:dyDescent="0.2">
      <c r="A1625" t="s">
        <v>8219</v>
      </c>
      <c r="B1625" s="12">
        <v>119</v>
      </c>
    </row>
    <row r="1626" spans="1:2" x14ac:dyDescent="0.2">
      <c r="A1626" t="s">
        <v>8219</v>
      </c>
      <c r="B1626" s="12">
        <v>59</v>
      </c>
    </row>
    <row r="1627" spans="1:2" x14ac:dyDescent="0.2">
      <c r="A1627" t="s">
        <v>8219</v>
      </c>
      <c r="B1627" s="12">
        <v>113</v>
      </c>
    </row>
    <row r="1628" spans="1:2" x14ac:dyDescent="0.2">
      <c r="A1628" t="s">
        <v>8219</v>
      </c>
      <c r="B1628" s="12">
        <v>84</v>
      </c>
    </row>
    <row r="1629" spans="1:2" x14ac:dyDescent="0.2">
      <c r="A1629" t="s">
        <v>8219</v>
      </c>
      <c r="B1629" s="12">
        <v>74</v>
      </c>
    </row>
    <row r="1630" spans="1:2" x14ac:dyDescent="0.2">
      <c r="A1630" t="s">
        <v>8219</v>
      </c>
      <c r="B1630" s="12">
        <v>216</v>
      </c>
    </row>
    <row r="1631" spans="1:2" x14ac:dyDescent="0.2">
      <c r="A1631" t="s">
        <v>8219</v>
      </c>
      <c r="B1631" s="12">
        <v>39</v>
      </c>
    </row>
    <row r="1632" spans="1:2" x14ac:dyDescent="0.2">
      <c r="A1632" t="s">
        <v>8219</v>
      </c>
      <c r="B1632" s="12">
        <v>21</v>
      </c>
    </row>
    <row r="1633" spans="1:2" x14ac:dyDescent="0.2">
      <c r="A1633" t="s">
        <v>8219</v>
      </c>
      <c r="B1633" s="12">
        <v>30</v>
      </c>
    </row>
    <row r="1634" spans="1:2" x14ac:dyDescent="0.2">
      <c r="A1634" t="s">
        <v>8219</v>
      </c>
      <c r="B1634" s="12">
        <v>37</v>
      </c>
    </row>
    <row r="1635" spans="1:2" x14ac:dyDescent="0.2">
      <c r="A1635" t="s">
        <v>8219</v>
      </c>
      <c r="B1635" s="12">
        <v>202</v>
      </c>
    </row>
    <row r="1636" spans="1:2" x14ac:dyDescent="0.2">
      <c r="A1636" t="s">
        <v>8219</v>
      </c>
      <c r="B1636" s="12">
        <v>37</v>
      </c>
    </row>
    <row r="1637" spans="1:2" x14ac:dyDescent="0.2">
      <c r="A1637" t="s">
        <v>8219</v>
      </c>
      <c r="B1637" s="12">
        <v>28</v>
      </c>
    </row>
    <row r="1638" spans="1:2" x14ac:dyDescent="0.2">
      <c r="A1638" t="s">
        <v>8219</v>
      </c>
      <c r="B1638" s="12">
        <v>26</v>
      </c>
    </row>
    <row r="1639" spans="1:2" x14ac:dyDescent="0.2">
      <c r="A1639" t="s">
        <v>8219</v>
      </c>
      <c r="B1639" s="12">
        <v>61</v>
      </c>
    </row>
    <row r="1640" spans="1:2" x14ac:dyDescent="0.2">
      <c r="A1640" t="s">
        <v>8219</v>
      </c>
      <c r="B1640" s="12">
        <v>115</v>
      </c>
    </row>
    <row r="1641" spans="1:2" x14ac:dyDescent="0.2">
      <c r="A1641" t="s">
        <v>8219</v>
      </c>
      <c r="B1641" s="12">
        <v>181</v>
      </c>
    </row>
    <row r="1642" spans="1:2" x14ac:dyDescent="0.2">
      <c r="A1642" t="s">
        <v>8219</v>
      </c>
      <c r="B1642" s="12">
        <v>110</v>
      </c>
    </row>
    <row r="1643" spans="1:2" x14ac:dyDescent="0.2">
      <c r="A1643" t="s">
        <v>8219</v>
      </c>
      <c r="B1643" s="12">
        <v>269</v>
      </c>
    </row>
    <row r="1644" spans="1:2" x14ac:dyDescent="0.2">
      <c r="A1644" t="s">
        <v>8219</v>
      </c>
      <c r="B1644" s="12">
        <v>79</v>
      </c>
    </row>
    <row r="1645" spans="1:2" x14ac:dyDescent="0.2">
      <c r="A1645" t="s">
        <v>8219</v>
      </c>
      <c r="B1645" s="12">
        <v>104</v>
      </c>
    </row>
    <row r="1646" spans="1:2" x14ac:dyDescent="0.2">
      <c r="A1646" t="s">
        <v>8219</v>
      </c>
      <c r="B1646" s="12">
        <v>34</v>
      </c>
    </row>
    <row r="1647" spans="1:2" x14ac:dyDescent="0.2">
      <c r="A1647" t="s">
        <v>8219</v>
      </c>
      <c r="B1647" s="12">
        <v>167</v>
      </c>
    </row>
    <row r="1648" spans="1:2" x14ac:dyDescent="0.2">
      <c r="A1648" t="s">
        <v>8219</v>
      </c>
      <c r="B1648" s="12">
        <v>183</v>
      </c>
    </row>
    <row r="1649" spans="1:2" x14ac:dyDescent="0.2">
      <c r="A1649" t="s">
        <v>8219</v>
      </c>
      <c r="B1649" s="12">
        <v>71</v>
      </c>
    </row>
    <row r="1650" spans="1:2" x14ac:dyDescent="0.2">
      <c r="A1650" t="s">
        <v>8219</v>
      </c>
      <c r="B1650" s="12">
        <v>69</v>
      </c>
    </row>
    <row r="1651" spans="1:2" x14ac:dyDescent="0.2">
      <c r="A1651" t="s">
        <v>8219</v>
      </c>
      <c r="B1651" s="12">
        <v>270</v>
      </c>
    </row>
    <row r="1652" spans="1:2" x14ac:dyDescent="0.2">
      <c r="A1652" t="s">
        <v>8219</v>
      </c>
      <c r="B1652" s="12">
        <v>193</v>
      </c>
    </row>
    <row r="1653" spans="1:2" x14ac:dyDescent="0.2">
      <c r="A1653" t="s">
        <v>8219</v>
      </c>
      <c r="B1653" s="12">
        <v>57</v>
      </c>
    </row>
    <row r="1654" spans="1:2" x14ac:dyDescent="0.2">
      <c r="A1654" t="s">
        <v>8219</v>
      </c>
      <c r="B1654" s="12">
        <v>200</v>
      </c>
    </row>
    <row r="1655" spans="1:2" x14ac:dyDescent="0.2">
      <c r="A1655" t="s">
        <v>8219</v>
      </c>
      <c r="B1655" s="12">
        <v>88</v>
      </c>
    </row>
    <row r="1656" spans="1:2" x14ac:dyDescent="0.2">
      <c r="A1656" t="s">
        <v>8219</v>
      </c>
      <c r="B1656" s="12">
        <v>213</v>
      </c>
    </row>
    <row r="1657" spans="1:2" x14ac:dyDescent="0.2">
      <c r="A1657" t="s">
        <v>8219</v>
      </c>
      <c r="B1657" s="12">
        <v>20</v>
      </c>
    </row>
    <row r="1658" spans="1:2" x14ac:dyDescent="0.2">
      <c r="A1658" t="s">
        <v>8219</v>
      </c>
      <c r="B1658" s="12">
        <v>50</v>
      </c>
    </row>
    <row r="1659" spans="1:2" x14ac:dyDescent="0.2">
      <c r="A1659" t="s">
        <v>8219</v>
      </c>
      <c r="B1659" s="12">
        <v>115</v>
      </c>
    </row>
    <row r="1660" spans="1:2" x14ac:dyDescent="0.2">
      <c r="A1660" t="s">
        <v>8219</v>
      </c>
      <c r="B1660" s="12">
        <v>186</v>
      </c>
    </row>
    <row r="1661" spans="1:2" x14ac:dyDescent="0.2">
      <c r="A1661" t="s">
        <v>8219</v>
      </c>
      <c r="B1661" s="12">
        <v>18</v>
      </c>
    </row>
    <row r="1662" spans="1:2" x14ac:dyDescent="0.2">
      <c r="A1662" t="s">
        <v>8219</v>
      </c>
      <c r="B1662" s="12">
        <v>176</v>
      </c>
    </row>
    <row r="1663" spans="1:2" x14ac:dyDescent="0.2">
      <c r="A1663" t="s">
        <v>8219</v>
      </c>
      <c r="B1663" s="12">
        <v>41</v>
      </c>
    </row>
    <row r="1664" spans="1:2" x14ac:dyDescent="0.2">
      <c r="A1664" t="s">
        <v>8219</v>
      </c>
      <c r="B1664" s="12">
        <v>75</v>
      </c>
    </row>
    <row r="1665" spans="1:2" x14ac:dyDescent="0.2">
      <c r="A1665" t="s">
        <v>8219</v>
      </c>
      <c r="B1665" s="12">
        <v>97</v>
      </c>
    </row>
    <row r="1666" spans="1:2" x14ac:dyDescent="0.2">
      <c r="A1666" t="s">
        <v>8219</v>
      </c>
      <c r="B1666" s="12">
        <v>73</v>
      </c>
    </row>
    <row r="1667" spans="1:2" x14ac:dyDescent="0.2">
      <c r="A1667" t="s">
        <v>8219</v>
      </c>
      <c r="B1667" s="12">
        <v>49</v>
      </c>
    </row>
    <row r="1668" spans="1:2" x14ac:dyDescent="0.2">
      <c r="A1668" t="s">
        <v>8219</v>
      </c>
      <c r="B1668" s="12">
        <v>134</v>
      </c>
    </row>
    <row r="1669" spans="1:2" x14ac:dyDescent="0.2">
      <c r="A1669" t="s">
        <v>8219</v>
      </c>
      <c r="B1669" s="12">
        <v>68</v>
      </c>
    </row>
    <row r="1670" spans="1:2" x14ac:dyDescent="0.2">
      <c r="A1670" t="s">
        <v>8219</v>
      </c>
      <c r="B1670" s="12">
        <v>49</v>
      </c>
    </row>
    <row r="1671" spans="1:2" x14ac:dyDescent="0.2">
      <c r="A1671" t="s">
        <v>8219</v>
      </c>
      <c r="B1671" s="12">
        <v>63</v>
      </c>
    </row>
    <row r="1672" spans="1:2" x14ac:dyDescent="0.2">
      <c r="A1672" t="s">
        <v>8219</v>
      </c>
      <c r="B1672" s="12">
        <v>163</v>
      </c>
    </row>
    <row r="1673" spans="1:2" x14ac:dyDescent="0.2">
      <c r="A1673" t="s">
        <v>8219</v>
      </c>
      <c r="B1673" s="12">
        <v>288</v>
      </c>
    </row>
    <row r="1674" spans="1:2" x14ac:dyDescent="0.2">
      <c r="A1674" t="s">
        <v>8219</v>
      </c>
      <c r="B1674" s="12">
        <v>42</v>
      </c>
    </row>
    <row r="1675" spans="1:2" x14ac:dyDescent="0.2">
      <c r="A1675" t="s">
        <v>8219</v>
      </c>
      <c r="B1675" s="12">
        <v>70</v>
      </c>
    </row>
    <row r="1676" spans="1:2" x14ac:dyDescent="0.2">
      <c r="A1676" t="s">
        <v>8219</v>
      </c>
      <c r="B1676" s="12">
        <v>30</v>
      </c>
    </row>
    <row r="1677" spans="1:2" x14ac:dyDescent="0.2">
      <c r="A1677" t="s">
        <v>8219</v>
      </c>
      <c r="B1677" s="12">
        <v>51</v>
      </c>
    </row>
    <row r="1678" spans="1:2" x14ac:dyDescent="0.2">
      <c r="A1678" t="s">
        <v>8219</v>
      </c>
      <c r="B1678" s="12">
        <v>145</v>
      </c>
    </row>
    <row r="1679" spans="1:2" x14ac:dyDescent="0.2">
      <c r="A1679" t="s">
        <v>8219</v>
      </c>
      <c r="B1679" s="12">
        <v>21</v>
      </c>
    </row>
    <row r="1680" spans="1:2" x14ac:dyDescent="0.2">
      <c r="A1680" t="s">
        <v>8219</v>
      </c>
      <c r="B1680" s="12">
        <v>286</v>
      </c>
    </row>
    <row r="1681" spans="1:2" x14ac:dyDescent="0.2">
      <c r="A1681" t="s">
        <v>8219</v>
      </c>
      <c r="B1681" s="12">
        <v>12</v>
      </c>
    </row>
    <row r="1682" spans="1:2" x14ac:dyDescent="0.2">
      <c r="A1682" t="s">
        <v>8219</v>
      </c>
      <c r="B1682" s="12">
        <v>100</v>
      </c>
    </row>
    <row r="1683" spans="1:2" x14ac:dyDescent="0.2">
      <c r="A1683" t="s">
        <v>8219</v>
      </c>
      <c r="B1683" s="12">
        <v>100</v>
      </c>
    </row>
    <row r="1684" spans="1:2" x14ac:dyDescent="0.2">
      <c r="A1684" t="s">
        <v>8219</v>
      </c>
      <c r="B1684" s="12">
        <v>34</v>
      </c>
    </row>
    <row r="1685" spans="1:2" x14ac:dyDescent="0.2">
      <c r="A1685" t="s">
        <v>8219</v>
      </c>
      <c r="B1685" s="12">
        <v>63</v>
      </c>
    </row>
    <row r="1686" spans="1:2" x14ac:dyDescent="0.2">
      <c r="A1686" t="s">
        <v>8219</v>
      </c>
      <c r="B1686" s="12">
        <v>30</v>
      </c>
    </row>
    <row r="1687" spans="1:2" x14ac:dyDescent="0.2">
      <c r="A1687" t="s">
        <v>8219</v>
      </c>
      <c r="B1687" s="12">
        <v>47</v>
      </c>
    </row>
    <row r="1688" spans="1:2" x14ac:dyDescent="0.2">
      <c r="A1688" t="s">
        <v>8219</v>
      </c>
      <c r="B1688" s="12">
        <v>237</v>
      </c>
    </row>
    <row r="1689" spans="1:2" x14ac:dyDescent="0.2">
      <c r="A1689" t="s">
        <v>8219</v>
      </c>
      <c r="B1689" s="12">
        <v>47</v>
      </c>
    </row>
    <row r="1690" spans="1:2" x14ac:dyDescent="0.2">
      <c r="A1690" t="s">
        <v>8219</v>
      </c>
      <c r="B1690" s="12">
        <v>15</v>
      </c>
    </row>
    <row r="1691" spans="1:2" x14ac:dyDescent="0.2">
      <c r="A1691" t="s">
        <v>8219</v>
      </c>
      <c r="B1691" s="12">
        <v>81</v>
      </c>
    </row>
    <row r="1692" spans="1:2" x14ac:dyDescent="0.2">
      <c r="A1692" t="s">
        <v>8219</v>
      </c>
      <c r="B1692" s="12">
        <v>122</v>
      </c>
    </row>
    <row r="1693" spans="1:2" x14ac:dyDescent="0.2">
      <c r="A1693" t="s">
        <v>8219</v>
      </c>
      <c r="B1693" s="12">
        <v>34</v>
      </c>
    </row>
    <row r="1694" spans="1:2" x14ac:dyDescent="0.2">
      <c r="A1694" t="s">
        <v>8219</v>
      </c>
      <c r="B1694" s="12">
        <v>207</v>
      </c>
    </row>
    <row r="1695" spans="1:2" x14ac:dyDescent="0.2">
      <c r="A1695" t="s">
        <v>8219</v>
      </c>
      <c r="B1695" s="12">
        <v>25</v>
      </c>
    </row>
    <row r="1696" spans="1:2" x14ac:dyDescent="0.2">
      <c r="A1696" t="s">
        <v>8219</v>
      </c>
      <c r="B1696" s="12">
        <v>72</v>
      </c>
    </row>
    <row r="1697" spans="1:2" x14ac:dyDescent="0.2">
      <c r="A1697" t="s">
        <v>8219</v>
      </c>
      <c r="B1697" s="12">
        <v>14</v>
      </c>
    </row>
    <row r="1698" spans="1:2" x14ac:dyDescent="0.2">
      <c r="A1698" t="s">
        <v>8219</v>
      </c>
      <c r="B1698" s="12">
        <v>15</v>
      </c>
    </row>
    <row r="1699" spans="1:2" x14ac:dyDescent="0.2">
      <c r="A1699" t="s">
        <v>8219</v>
      </c>
      <c r="B1699" s="12">
        <v>91</v>
      </c>
    </row>
    <row r="1700" spans="1:2" x14ac:dyDescent="0.2">
      <c r="A1700" t="s">
        <v>8219</v>
      </c>
      <c r="B1700" s="12">
        <v>24</v>
      </c>
    </row>
    <row r="1701" spans="1:2" x14ac:dyDescent="0.2">
      <c r="A1701" t="s">
        <v>8219</v>
      </c>
      <c r="B1701" s="12">
        <v>27</v>
      </c>
    </row>
    <row r="1702" spans="1:2" x14ac:dyDescent="0.2">
      <c r="A1702" t="s">
        <v>8219</v>
      </c>
      <c r="B1702" s="12">
        <v>47</v>
      </c>
    </row>
    <row r="1703" spans="1:2" x14ac:dyDescent="0.2">
      <c r="A1703" t="s">
        <v>8219</v>
      </c>
      <c r="B1703" s="12">
        <v>44</v>
      </c>
    </row>
    <row r="1704" spans="1:2" x14ac:dyDescent="0.2">
      <c r="A1704" t="s">
        <v>8219</v>
      </c>
      <c r="B1704" s="12">
        <v>72</v>
      </c>
    </row>
    <row r="1705" spans="1:2" x14ac:dyDescent="0.2">
      <c r="A1705" t="s">
        <v>8219</v>
      </c>
      <c r="B1705" s="12">
        <v>63</v>
      </c>
    </row>
    <row r="1706" spans="1:2" x14ac:dyDescent="0.2">
      <c r="A1706" t="s">
        <v>8219</v>
      </c>
      <c r="B1706" s="12">
        <v>88</v>
      </c>
    </row>
    <row r="1707" spans="1:2" x14ac:dyDescent="0.2">
      <c r="A1707" t="s">
        <v>8219</v>
      </c>
      <c r="B1707" s="12">
        <v>70</v>
      </c>
    </row>
    <row r="1708" spans="1:2" x14ac:dyDescent="0.2">
      <c r="A1708" t="s">
        <v>8219</v>
      </c>
      <c r="B1708" s="12">
        <v>50</v>
      </c>
    </row>
    <row r="1709" spans="1:2" x14ac:dyDescent="0.2">
      <c r="A1709" t="s">
        <v>8219</v>
      </c>
      <c r="B1709" s="12">
        <v>35</v>
      </c>
    </row>
    <row r="1710" spans="1:2" x14ac:dyDescent="0.2">
      <c r="A1710" t="s">
        <v>8219</v>
      </c>
      <c r="B1710" s="12">
        <v>175</v>
      </c>
    </row>
    <row r="1711" spans="1:2" x14ac:dyDescent="0.2">
      <c r="A1711" t="s">
        <v>8219</v>
      </c>
      <c r="B1711" s="12">
        <v>20</v>
      </c>
    </row>
    <row r="1712" spans="1:2" x14ac:dyDescent="0.2">
      <c r="A1712" t="s">
        <v>8219</v>
      </c>
      <c r="B1712" s="12">
        <v>54</v>
      </c>
    </row>
    <row r="1713" spans="1:2" x14ac:dyDescent="0.2">
      <c r="A1713" t="s">
        <v>8219</v>
      </c>
      <c r="B1713" s="12">
        <v>20</v>
      </c>
    </row>
    <row r="1714" spans="1:2" x14ac:dyDescent="0.2">
      <c r="A1714" t="s">
        <v>8219</v>
      </c>
      <c r="B1714" s="12">
        <v>57</v>
      </c>
    </row>
    <row r="1715" spans="1:2" x14ac:dyDescent="0.2">
      <c r="A1715" t="s">
        <v>8219</v>
      </c>
      <c r="B1715" s="12">
        <v>31</v>
      </c>
    </row>
    <row r="1716" spans="1:2" x14ac:dyDescent="0.2">
      <c r="A1716" t="s">
        <v>8219</v>
      </c>
      <c r="B1716" s="12">
        <v>31</v>
      </c>
    </row>
    <row r="1717" spans="1:2" x14ac:dyDescent="0.2">
      <c r="A1717" t="s">
        <v>8219</v>
      </c>
      <c r="B1717" s="12">
        <v>45</v>
      </c>
    </row>
    <row r="1718" spans="1:2" x14ac:dyDescent="0.2">
      <c r="A1718" t="s">
        <v>8219</v>
      </c>
      <c r="B1718" s="12">
        <v>41</v>
      </c>
    </row>
    <row r="1719" spans="1:2" x14ac:dyDescent="0.2">
      <c r="A1719" t="s">
        <v>8219</v>
      </c>
      <c r="B1719" s="12">
        <v>29</v>
      </c>
    </row>
    <row r="1720" spans="1:2" x14ac:dyDescent="0.2">
      <c r="A1720" t="s">
        <v>8219</v>
      </c>
      <c r="B1720" s="12">
        <v>58</v>
      </c>
    </row>
    <row r="1721" spans="1:2" x14ac:dyDescent="0.2">
      <c r="A1721" t="s">
        <v>8219</v>
      </c>
      <c r="B1721" s="12">
        <v>89</v>
      </c>
    </row>
    <row r="1722" spans="1:2" x14ac:dyDescent="0.2">
      <c r="A1722" t="s">
        <v>8219</v>
      </c>
      <c r="B1722" s="12">
        <v>125</v>
      </c>
    </row>
    <row r="1723" spans="1:2" x14ac:dyDescent="0.2">
      <c r="A1723" t="s">
        <v>8219</v>
      </c>
      <c r="B1723" s="12">
        <v>18</v>
      </c>
    </row>
    <row r="1724" spans="1:2" x14ac:dyDescent="0.2">
      <c r="A1724" t="s">
        <v>8219</v>
      </c>
      <c r="B1724" s="12">
        <v>32</v>
      </c>
    </row>
    <row r="1725" spans="1:2" x14ac:dyDescent="0.2">
      <c r="A1725" t="s">
        <v>8219</v>
      </c>
      <c r="B1725" s="12">
        <v>16</v>
      </c>
    </row>
    <row r="1726" spans="1:2" x14ac:dyDescent="0.2">
      <c r="A1726" t="s">
        <v>8219</v>
      </c>
      <c r="B1726" s="12">
        <v>38</v>
      </c>
    </row>
    <row r="1727" spans="1:2" x14ac:dyDescent="0.2">
      <c r="A1727" t="s">
        <v>8219</v>
      </c>
      <c r="B1727" s="12">
        <v>15</v>
      </c>
    </row>
    <row r="1728" spans="1:2" x14ac:dyDescent="0.2">
      <c r="A1728" t="s">
        <v>8219</v>
      </c>
      <c r="B1728" s="12">
        <v>23</v>
      </c>
    </row>
    <row r="1729" spans="1:2" x14ac:dyDescent="0.2">
      <c r="A1729" t="s">
        <v>8219</v>
      </c>
      <c r="B1729" s="12">
        <v>49</v>
      </c>
    </row>
    <row r="1730" spans="1:2" x14ac:dyDescent="0.2">
      <c r="A1730" t="s">
        <v>8219</v>
      </c>
      <c r="B1730" s="12">
        <v>10</v>
      </c>
    </row>
    <row r="1731" spans="1:2" x14ac:dyDescent="0.2">
      <c r="A1731" t="s">
        <v>8219</v>
      </c>
      <c r="B1731" s="12">
        <v>15</v>
      </c>
    </row>
    <row r="1732" spans="1:2" x14ac:dyDescent="0.2">
      <c r="A1732" t="s">
        <v>8219</v>
      </c>
      <c r="B1732" s="12">
        <v>57</v>
      </c>
    </row>
    <row r="1733" spans="1:2" x14ac:dyDescent="0.2">
      <c r="A1733" t="s">
        <v>8219</v>
      </c>
      <c r="B1733" s="12">
        <v>33</v>
      </c>
    </row>
    <row r="1734" spans="1:2" x14ac:dyDescent="0.2">
      <c r="A1734" t="s">
        <v>8219</v>
      </c>
      <c r="B1734" s="12">
        <v>9</v>
      </c>
    </row>
    <row r="1735" spans="1:2" x14ac:dyDescent="0.2">
      <c r="A1735" t="s">
        <v>8219</v>
      </c>
      <c r="B1735" s="12">
        <v>26</v>
      </c>
    </row>
    <row r="1736" spans="1:2" x14ac:dyDescent="0.2">
      <c r="A1736" t="s">
        <v>8219</v>
      </c>
      <c r="B1736" s="12">
        <v>69</v>
      </c>
    </row>
    <row r="1737" spans="1:2" x14ac:dyDescent="0.2">
      <c r="A1737" t="s">
        <v>8219</v>
      </c>
      <c r="B1737" s="12">
        <v>65</v>
      </c>
    </row>
    <row r="1738" spans="1:2" x14ac:dyDescent="0.2">
      <c r="A1738" t="s">
        <v>8219</v>
      </c>
      <c r="B1738" s="12">
        <v>83</v>
      </c>
    </row>
    <row r="1739" spans="1:2" x14ac:dyDescent="0.2">
      <c r="A1739" t="s">
        <v>8219</v>
      </c>
      <c r="B1739" s="12">
        <v>111</v>
      </c>
    </row>
    <row r="1740" spans="1:2" x14ac:dyDescent="0.2">
      <c r="A1740" t="s">
        <v>8219</v>
      </c>
      <c r="B1740" s="12">
        <v>46</v>
      </c>
    </row>
    <row r="1741" spans="1:2" x14ac:dyDescent="0.2">
      <c r="A1741" t="s">
        <v>8219</v>
      </c>
      <c r="B1741" s="12">
        <v>63</v>
      </c>
    </row>
    <row r="1742" spans="1:2" x14ac:dyDescent="0.2">
      <c r="A1742" t="s">
        <v>8219</v>
      </c>
      <c r="B1742" s="12">
        <v>9</v>
      </c>
    </row>
    <row r="1743" spans="1:2" x14ac:dyDescent="0.2">
      <c r="A1743" t="s">
        <v>8219</v>
      </c>
      <c r="B1743" s="12">
        <v>34</v>
      </c>
    </row>
    <row r="1744" spans="1:2" x14ac:dyDescent="0.2">
      <c r="A1744" t="s">
        <v>8219</v>
      </c>
      <c r="B1744" s="12">
        <v>112</v>
      </c>
    </row>
    <row r="1745" spans="1:2" x14ac:dyDescent="0.2">
      <c r="A1745" t="s">
        <v>8219</v>
      </c>
      <c r="B1745" s="12">
        <v>47</v>
      </c>
    </row>
    <row r="1746" spans="1:2" x14ac:dyDescent="0.2">
      <c r="A1746" t="s">
        <v>8219</v>
      </c>
      <c r="B1746" s="12">
        <v>38</v>
      </c>
    </row>
    <row r="1747" spans="1:2" x14ac:dyDescent="0.2">
      <c r="A1747" t="s">
        <v>8219</v>
      </c>
      <c r="B1747" s="12">
        <v>28</v>
      </c>
    </row>
    <row r="1748" spans="1:2" x14ac:dyDescent="0.2">
      <c r="A1748" t="s">
        <v>8219</v>
      </c>
      <c r="B1748" s="12">
        <v>78</v>
      </c>
    </row>
    <row r="1749" spans="1:2" x14ac:dyDescent="0.2">
      <c r="A1749" t="s">
        <v>8219</v>
      </c>
      <c r="B1749" s="12">
        <v>23</v>
      </c>
    </row>
    <row r="1750" spans="1:2" x14ac:dyDescent="0.2">
      <c r="A1750" t="s">
        <v>8219</v>
      </c>
      <c r="B1750" s="12">
        <v>40</v>
      </c>
    </row>
    <row r="1751" spans="1:2" x14ac:dyDescent="0.2">
      <c r="A1751" t="s">
        <v>8219</v>
      </c>
      <c r="B1751" s="12">
        <v>13</v>
      </c>
    </row>
    <row r="1752" spans="1:2" x14ac:dyDescent="0.2">
      <c r="A1752" t="s">
        <v>8219</v>
      </c>
      <c r="B1752" s="12">
        <v>18</v>
      </c>
    </row>
    <row r="1753" spans="1:2" x14ac:dyDescent="0.2">
      <c r="A1753" t="s">
        <v>8219</v>
      </c>
      <c r="B1753" s="12">
        <v>22</v>
      </c>
    </row>
    <row r="1754" spans="1:2" x14ac:dyDescent="0.2">
      <c r="A1754" t="s">
        <v>8219</v>
      </c>
      <c r="B1754" s="12">
        <v>79</v>
      </c>
    </row>
    <row r="1755" spans="1:2" x14ac:dyDescent="0.2">
      <c r="A1755" t="s">
        <v>8219</v>
      </c>
      <c r="B1755" s="12">
        <v>14</v>
      </c>
    </row>
    <row r="1756" spans="1:2" x14ac:dyDescent="0.2">
      <c r="A1756" t="s">
        <v>8219</v>
      </c>
      <c r="B1756" s="12">
        <v>51</v>
      </c>
    </row>
    <row r="1757" spans="1:2" x14ac:dyDescent="0.2">
      <c r="A1757" t="s">
        <v>8219</v>
      </c>
      <c r="B1757" s="12">
        <v>54</v>
      </c>
    </row>
    <row r="1758" spans="1:2" x14ac:dyDescent="0.2">
      <c r="A1758" t="s">
        <v>8219</v>
      </c>
      <c r="B1758" s="12">
        <v>70</v>
      </c>
    </row>
    <row r="1759" spans="1:2" x14ac:dyDescent="0.2">
      <c r="A1759" t="s">
        <v>8219</v>
      </c>
      <c r="B1759" s="12">
        <v>44</v>
      </c>
    </row>
    <row r="1760" spans="1:2" x14ac:dyDescent="0.2">
      <c r="A1760" t="s">
        <v>8219</v>
      </c>
      <c r="B1760" s="12">
        <v>55</v>
      </c>
    </row>
    <row r="1761" spans="1:2" x14ac:dyDescent="0.2">
      <c r="A1761" t="s">
        <v>8219</v>
      </c>
      <c r="B1761" s="12">
        <v>15</v>
      </c>
    </row>
    <row r="1762" spans="1:2" x14ac:dyDescent="0.2">
      <c r="A1762" t="s">
        <v>8219</v>
      </c>
      <c r="B1762" s="12">
        <v>27</v>
      </c>
    </row>
    <row r="1763" spans="1:2" x14ac:dyDescent="0.2">
      <c r="A1763" t="s">
        <v>8219</v>
      </c>
      <c r="B1763" s="12">
        <v>21</v>
      </c>
    </row>
    <row r="1764" spans="1:2" x14ac:dyDescent="0.2">
      <c r="A1764" t="s">
        <v>8219</v>
      </c>
      <c r="B1764" s="12">
        <v>162</v>
      </c>
    </row>
    <row r="1765" spans="1:2" x14ac:dyDescent="0.2">
      <c r="A1765" t="s">
        <v>8219</v>
      </c>
      <c r="B1765" s="12">
        <v>23</v>
      </c>
    </row>
    <row r="1766" spans="1:2" x14ac:dyDescent="0.2">
      <c r="A1766" t="s">
        <v>8219</v>
      </c>
      <c r="B1766" s="12">
        <v>72</v>
      </c>
    </row>
    <row r="1767" spans="1:2" x14ac:dyDescent="0.2">
      <c r="A1767" t="s">
        <v>8219</v>
      </c>
      <c r="B1767" s="12">
        <v>68</v>
      </c>
    </row>
    <row r="1768" spans="1:2" x14ac:dyDescent="0.2">
      <c r="A1768" t="s">
        <v>8219</v>
      </c>
      <c r="B1768" s="12">
        <v>20</v>
      </c>
    </row>
    <row r="1769" spans="1:2" x14ac:dyDescent="0.2">
      <c r="A1769" t="s">
        <v>8219</v>
      </c>
      <c r="B1769" s="12">
        <v>26</v>
      </c>
    </row>
    <row r="1770" spans="1:2" x14ac:dyDescent="0.2">
      <c r="A1770" t="s">
        <v>8219</v>
      </c>
      <c r="B1770" s="12">
        <v>72</v>
      </c>
    </row>
    <row r="1771" spans="1:2" x14ac:dyDescent="0.2">
      <c r="A1771" t="s">
        <v>8219</v>
      </c>
      <c r="B1771" s="12">
        <v>3</v>
      </c>
    </row>
    <row r="1772" spans="1:2" x14ac:dyDescent="0.2">
      <c r="A1772" t="s">
        <v>8219</v>
      </c>
      <c r="B1772" s="12">
        <v>18</v>
      </c>
    </row>
    <row r="1773" spans="1:2" x14ac:dyDescent="0.2">
      <c r="A1773" t="s">
        <v>8219</v>
      </c>
      <c r="B1773" s="12">
        <v>30</v>
      </c>
    </row>
    <row r="1774" spans="1:2" x14ac:dyDescent="0.2">
      <c r="A1774" t="s">
        <v>8219</v>
      </c>
      <c r="B1774" s="12">
        <v>23</v>
      </c>
    </row>
    <row r="1775" spans="1:2" x14ac:dyDescent="0.2">
      <c r="A1775" t="s">
        <v>8219</v>
      </c>
      <c r="B1775" s="12">
        <v>54</v>
      </c>
    </row>
    <row r="1776" spans="1:2" x14ac:dyDescent="0.2">
      <c r="A1776" t="s">
        <v>8219</v>
      </c>
      <c r="B1776" s="12">
        <v>26</v>
      </c>
    </row>
    <row r="1777" spans="1:2" x14ac:dyDescent="0.2">
      <c r="A1777" t="s">
        <v>8219</v>
      </c>
      <c r="B1777" s="12">
        <v>9</v>
      </c>
    </row>
    <row r="1778" spans="1:2" x14ac:dyDescent="0.2">
      <c r="A1778" t="s">
        <v>8219</v>
      </c>
      <c r="B1778" s="12">
        <v>27</v>
      </c>
    </row>
    <row r="1779" spans="1:2" x14ac:dyDescent="0.2">
      <c r="A1779" t="s">
        <v>8219</v>
      </c>
      <c r="B1779" s="12">
        <v>30</v>
      </c>
    </row>
    <row r="1780" spans="1:2" x14ac:dyDescent="0.2">
      <c r="A1780" t="s">
        <v>8219</v>
      </c>
      <c r="B1780" s="12">
        <v>52</v>
      </c>
    </row>
    <row r="1781" spans="1:2" x14ac:dyDescent="0.2">
      <c r="A1781" t="s">
        <v>8219</v>
      </c>
      <c r="B1781" s="12">
        <v>17</v>
      </c>
    </row>
    <row r="1782" spans="1:2" x14ac:dyDescent="0.2">
      <c r="A1782" t="s">
        <v>8219</v>
      </c>
      <c r="B1782" s="12">
        <v>19</v>
      </c>
    </row>
    <row r="1783" spans="1:2" x14ac:dyDescent="0.2">
      <c r="A1783" t="s">
        <v>8219</v>
      </c>
      <c r="B1783" s="12">
        <v>77</v>
      </c>
    </row>
    <row r="1784" spans="1:2" x14ac:dyDescent="0.2">
      <c r="A1784" t="s">
        <v>8219</v>
      </c>
      <c r="B1784" s="12">
        <v>21</v>
      </c>
    </row>
    <row r="1785" spans="1:2" x14ac:dyDescent="0.2">
      <c r="A1785" t="s">
        <v>8219</v>
      </c>
      <c r="B1785" s="12">
        <v>38</v>
      </c>
    </row>
    <row r="1786" spans="1:2" x14ac:dyDescent="0.2">
      <c r="A1786" t="s">
        <v>8219</v>
      </c>
      <c r="B1786" s="12">
        <v>28</v>
      </c>
    </row>
    <row r="1787" spans="1:2" x14ac:dyDescent="0.2">
      <c r="A1787" t="s">
        <v>8219</v>
      </c>
      <c r="B1787" s="12">
        <v>48</v>
      </c>
    </row>
    <row r="1788" spans="1:2" x14ac:dyDescent="0.2">
      <c r="A1788" t="s">
        <v>8219</v>
      </c>
      <c r="B1788" s="12">
        <v>46</v>
      </c>
    </row>
    <row r="1789" spans="1:2" x14ac:dyDescent="0.2">
      <c r="A1789" t="s">
        <v>8219</v>
      </c>
      <c r="B1789" s="12">
        <v>30</v>
      </c>
    </row>
    <row r="1790" spans="1:2" x14ac:dyDescent="0.2">
      <c r="A1790" t="s">
        <v>8219</v>
      </c>
      <c r="B1790" s="12">
        <v>64</v>
      </c>
    </row>
    <row r="1791" spans="1:2" x14ac:dyDescent="0.2">
      <c r="A1791" t="s">
        <v>8219</v>
      </c>
      <c r="B1791" s="12">
        <v>15</v>
      </c>
    </row>
    <row r="1792" spans="1:2" x14ac:dyDescent="0.2">
      <c r="A1792" t="s">
        <v>8219</v>
      </c>
      <c r="B1792" s="12">
        <v>41</v>
      </c>
    </row>
    <row r="1793" spans="1:2" x14ac:dyDescent="0.2">
      <c r="A1793" t="s">
        <v>8219</v>
      </c>
      <c r="B1793" s="12">
        <v>35</v>
      </c>
    </row>
    <row r="1794" spans="1:2" x14ac:dyDescent="0.2">
      <c r="A1794" t="s">
        <v>8219</v>
      </c>
      <c r="B1794" s="12">
        <v>45</v>
      </c>
    </row>
    <row r="1795" spans="1:2" x14ac:dyDescent="0.2">
      <c r="A1795" t="s">
        <v>8219</v>
      </c>
      <c r="B1795" s="12">
        <v>62</v>
      </c>
    </row>
    <row r="1796" spans="1:2" x14ac:dyDescent="0.2">
      <c r="A1796" t="s">
        <v>8219</v>
      </c>
      <c r="B1796" s="12">
        <v>22</v>
      </c>
    </row>
    <row r="1797" spans="1:2" x14ac:dyDescent="0.2">
      <c r="A1797" t="s">
        <v>8219</v>
      </c>
      <c r="B1797" s="12">
        <v>18</v>
      </c>
    </row>
    <row r="1798" spans="1:2" x14ac:dyDescent="0.2">
      <c r="A1798" t="s">
        <v>8219</v>
      </c>
      <c r="B1798" s="12">
        <v>12</v>
      </c>
    </row>
    <row r="1799" spans="1:2" x14ac:dyDescent="0.2">
      <c r="A1799" t="s">
        <v>8219</v>
      </c>
      <c r="B1799" s="12">
        <v>44</v>
      </c>
    </row>
    <row r="1800" spans="1:2" x14ac:dyDescent="0.2">
      <c r="A1800" t="s">
        <v>8219</v>
      </c>
      <c r="B1800" s="12">
        <v>27</v>
      </c>
    </row>
    <row r="1801" spans="1:2" x14ac:dyDescent="0.2">
      <c r="A1801" t="s">
        <v>8219</v>
      </c>
      <c r="B1801" s="12">
        <v>38</v>
      </c>
    </row>
    <row r="1802" spans="1:2" x14ac:dyDescent="0.2">
      <c r="A1802" t="s">
        <v>8219</v>
      </c>
      <c r="B1802" s="12">
        <v>28</v>
      </c>
    </row>
    <row r="1803" spans="1:2" x14ac:dyDescent="0.2">
      <c r="A1803" t="s">
        <v>8219</v>
      </c>
      <c r="B1803" s="12">
        <v>24</v>
      </c>
    </row>
    <row r="1804" spans="1:2" x14ac:dyDescent="0.2">
      <c r="A1804" t="s">
        <v>8219</v>
      </c>
      <c r="B1804" s="12">
        <v>65</v>
      </c>
    </row>
    <row r="1805" spans="1:2" x14ac:dyDescent="0.2">
      <c r="A1805" t="s">
        <v>8219</v>
      </c>
      <c r="B1805" s="12">
        <v>46</v>
      </c>
    </row>
    <row r="1806" spans="1:2" x14ac:dyDescent="0.2">
      <c r="A1806" t="s">
        <v>8219</v>
      </c>
      <c r="B1806" s="12">
        <v>85</v>
      </c>
    </row>
    <row r="1807" spans="1:2" x14ac:dyDescent="0.2">
      <c r="A1807" t="s">
        <v>8219</v>
      </c>
      <c r="B1807" s="12">
        <v>66</v>
      </c>
    </row>
    <row r="1808" spans="1:2" x14ac:dyDescent="0.2">
      <c r="A1808" t="s">
        <v>8219</v>
      </c>
      <c r="B1808" s="12">
        <v>165</v>
      </c>
    </row>
    <row r="1809" spans="1:2" x14ac:dyDescent="0.2">
      <c r="A1809" t="s">
        <v>8219</v>
      </c>
      <c r="B1809" s="12">
        <v>17</v>
      </c>
    </row>
    <row r="1810" spans="1:2" x14ac:dyDescent="0.2">
      <c r="A1810" t="s">
        <v>8219</v>
      </c>
      <c r="B1810" s="12">
        <v>3</v>
      </c>
    </row>
    <row r="1811" spans="1:2" x14ac:dyDescent="0.2">
      <c r="A1811" t="s">
        <v>8219</v>
      </c>
      <c r="B1811" s="12">
        <v>17</v>
      </c>
    </row>
    <row r="1812" spans="1:2" x14ac:dyDescent="0.2">
      <c r="A1812" t="s">
        <v>8219</v>
      </c>
      <c r="B1812" s="12">
        <v>91</v>
      </c>
    </row>
    <row r="1813" spans="1:2" x14ac:dyDescent="0.2">
      <c r="A1813" t="s">
        <v>8219</v>
      </c>
      <c r="B1813" s="12">
        <v>67</v>
      </c>
    </row>
    <row r="1814" spans="1:2" x14ac:dyDescent="0.2">
      <c r="A1814" t="s">
        <v>8219</v>
      </c>
      <c r="B1814" s="12">
        <v>18</v>
      </c>
    </row>
    <row r="1815" spans="1:2" x14ac:dyDescent="0.2">
      <c r="A1815" t="s">
        <v>8219</v>
      </c>
      <c r="B1815" s="12">
        <v>21</v>
      </c>
    </row>
    <row r="1816" spans="1:2" x14ac:dyDescent="0.2">
      <c r="A1816" t="s">
        <v>8219</v>
      </c>
      <c r="B1816" s="12">
        <v>40</v>
      </c>
    </row>
    <row r="1817" spans="1:2" x14ac:dyDescent="0.2">
      <c r="A1817" t="s">
        <v>8219</v>
      </c>
      <c r="B1817" s="12">
        <v>78</v>
      </c>
    </row>
    <row r="1818" spans="1:2" x14ac:dyDescent="0.2">
      <c r="A1818" t="s">
        <v>8219</v>
      </c>
      <c r="B1818" s="12">
        <v>26</v>
      </c>
    </row>
    <row r="1819" spans="1:2" x14ac:dyDescent="0.2">
      <c r="A1819" t="s">
        <v>8219</v>
      </c>
      <c r="B1819" s="12">
        <v>14</v>
      </c>
    </row>
    <row r="1820" spans="1:2" x14ac:dyDescent="0.2">
      <c r="A1820" t="s">
        <v>8219</v>
      </c>
      <c r="B1820" s="12">
        <v>44</v>
      </c>
    </row>
    <row r="1821" spans="1:2" x14ac:dyDescent="0.2">
      <c r="A1821" t="s">
        <v>8219</v>
      </c>
      <c r="B1821" s="12">
        <v>9</v>
      </c>
    </row>
    <row r="1822" spans="1:2" x14ac:dyDescent="0.2">
      <c r="A1822" t="s">
        <v>8219</v>
      </c>
      <c r="B1822" s="12">
        <v>30</v>
      </c>
    </row>
    <row r="1823" spans="1:2" x14ac:dyDescent="0.2">
      <c r="A1823" t="s">
        <v>8219</v>
      </c>
      <c r="B1823" s="12">
        <v>45</v>
      </c>
    </row>
    <row r="1824" spans="1:2" x14ac:dyDescent="0.2">
      <c r="A1824" t="s">
        <v>8219</v>
      </c>
      <c r="B1824" s="12">
        <v>56</v>
      </c>
    </row>
    <row r="1825" spans="1:2" x14ac:dyDescent="0.2">
      <c r="A1825" t="s">
        <v>8219</v>
      </c>
      <c r="B1825" s="12">
        <v>46</v>
      </c>
    </row>
    <row r="1826" spans="1:2" x14ac:dyDescent="0.2">
      <c r="A1826" t="s">
        <v>8219</v>
      </c>
      <c r="B1826" s="12">
        <v>34</v>
      </c>
    </row>
    <row r="1827" spans="1:2" x14ac:dyDescent="0.2">
      <c r="A1827" t="s">
        <v>8219</v>
      </c>
      <c r="B1827" s="12">
        <v>98</v>
      </c>
    </row>
    <row r="1828" spans="1:2" x14ac:dyDescent="0.2">
      <c r="A1828" t="s">
        <v>8219</v>
      </c>
      <c r="B1828" s="12">
        <v>46</v>
      </c>
    </row>
    <row r="1829" spans="1:2" x14ac:dyDescent="0.2">
      <c r="A1829" t="s">
        <v>8219</v>
      </c>
      <c r="B1829" s="12">
        <v>10</v>
      </c>
    </row>
    <row r="1830" spans="1:2" x14ac:dyDescent="0.2">
      <c r="A1830" t="s">
        <v>8219</v>
      </c>
      <c r="B1830" s="12">
        <v>76</v>
      </c>
    </row>
    <row r="1831" spans="1:2" x14ac:dyDescent="0.2">
      <c r="A1831" t="s">
        <v>8219</v>
      </c>
      <c r="B1831" s="12">
        <v>104</v>
      </c>
    </row>
    <row r="1832" spans="1:2" x14ac:dyDescent="0.2">
      <c r="A1832" t="s">
        <v>8219</v>
      </c>
      <c r="B1832" s="12">
        <v>87</v>
      </c>
    </row>
    <row r="1833" spans="1:2" x14ac:dyDescent="0.2">
      <c r="A1833" t="s">
        <v>8219</v>
      </c>
      <c r="B1833" s="12">
        <v>29</v>
      </c>
    </row>
    <row r="1834" spans="1:2" x14ac:dyDescent="0.2">
      <c r="A1834" t="s">
        <v>8219</v>
      </c>
      <c r="B1834" s="12">
        <v>51</v>
      </c>
    </row>
    <row r="1835" spans="1:2" x14ac:dyDescent="0.2">
      <c r="A1835" t="s">
        <v>8219</v>
      </c>
      <c r="B1835" s="12">
        <v>12</v>
      </c>
    </row>
    <row r="1836" spans="1:2" x14ac:dyDescent="0.2">
      <c r="A1836" t="s">
        <v>8219</v>
      </c>
      <c r="B1836" s="12">
        <v>72</v>
      </c>
    </row>
    <row r="1837" spans="1:2" x14ac:dyDescent="0.2">
      <c r="A1837" t="s">
        <v>8219</v>
      </c>
      <c r="B1837" s="12">
        <v>21</v>
      </c>
    </row>
    <row r="1838" spans="1:2" x14ac:dyDescent="0.2">
      <c r="A1838" t="s">
        <v>8219</v>
      </c>
      <c r="B1838" s="12">
        <v>42</v>
      </c>
    </row>
    <row r="1839" spans="1:2" x14ac:dyDescent="0.2">
      <c r="A1839" t="s">
        <v>8219</v>
      </c>
      <c r="B1839" s="12">
        <v>71</v>
      </c>
    </row>
    <row r="1840" spans="1:2" x14ac:dyDescent="0.2">
      <c r="A1840" t="s">
        <v>8219</v>
      </c>
      <c r="B1840" s="12">
        <v>168</v>
      </c>
    </row>
    <row r="1841" spans="1:2" x14ac:dyDescent="0.2">
      <c r="A1841" t="s">
        <v>8219</v>
      </c>
      <c r="B1841" s="12">
        <v>19</v>
      </c>
    </row>
    <row r="1842" spans="1:2" x14ac:dyDescent="0.2">
      <c r="A1842" t="s">
        <v>8219</v>
      </c>
      <c r="B1842" s="12">
        <v>37</v>
      </c>
    </row>
    <row r="1843" spans="1:2" x14ac:dyDescent="0.2">
      <c r="A1843" t="s">
        <v>8219</v>
      </c>
      <c r="B1843" s="12">
        <v>36</v>
      </c>
    </row>
    <row r="1844" spans="1:2" x14ac:dyDescent="0.2">
      <c r="A1844" t="s">
        <v>8219</v>
      </c>
      <c r="B1844" s="12">
        <v>14</v>
      </c>
    </row>
    <row r="1845" spans="1:2" x14ac:dyDescent="0.2">
      <c r="A1845" t="s">
        <v>8219</v>
      </c>
      <c r="B1845" s="12">
        <v>18</v>
      </c>
    </row>
    <row r="1846" spans="1:2" x14ac:dyDescent="0.2">
      <c r="A1846" t="s">
        <v>8219</v>
      </c>
      <c r="B1846" s="12">
        <v>82</v>
      </c>
    </row>
    <row r="1847" spans="1:2" x14ac:dyDescent="0.2">
      <c r="A1847" t="s">
        <v>8219</v>
      </c>
      <c r="B1847" s="12">
        <v>43</v>
      </c>
    </row>
    <row r="1848" spans="1:2" x14ac:dyDescent="0.2">
      <c r="A1848" t="s">
        <v>8219</v>
      </c>
      <c r="B1848" s="12">
        <v>8</v>
      </c>
    </row>
    <row r="1849" spans="1:2" x14ac:dyDescent="0.2">
      <c r="A1849" t="s">
        <v>8219</v>
      </c>
      <c r="B1849" s="12">
        <v>45</v>
      </c>
    </row>
    <row r="1850" spans="1:2" x14ac:dyDescent="0.2">
      <c r="A1850" t="s">
        <v>8219</v>
      </c>
      <c r="B1850" s="12">
        <v>20</v>
      </c>
    </row>
    <row r="1851" spans="1:2" x14ac:dyDescent="0.2">
      <c r="A1851" t="s">
        <v>8219</v>
      </c>
      <c r="B1851" s="12">
        <v>31</v>
      </c>
    </row>
    <row r="1852" spans="1:2" x14ac:dyDescent="0.2">
      <c r="A1852" t="s">
        <v>8219</v>
      </c>
      <c r="B1852" s="12">
        <v>25</v>
      </c>
    </row>
    <row r="1853" spans="1:2" x14ac:dyDescent="0.2">
      <c r="A1853" t="s">
        <v>8219</v>
      </c>
      <c r="B1853" s="12">
        <v>14</v>
      </c>
    </row>
    <row r="1854" spans="1:2" x14ac:dyDescent="0.2">
      <c r="A1854" t="s">
        <v>8219</v>
      </c>
      <c r="B1854" s="12">
        <v>45</v>
      </c>
    </row>
    <row r="1855" spans="1:2" x14ac:dyDescent="0.2">
      <c r="A1855" t="s">
        <v>8219</v>
      </c>
      <c r="B1855" s="12">
        <v>20</v>
      </c>
    </row>
    <row r="1856" spans="1:2" x14ac:dyDescent="0.2">
      <c r="A1856" t="s">
        <v>8219</v>
      </c>
      <c r="B1856" s="12">
        <v>39</v>
      </c>
    </row>
    <row r="1857" spans="1:2" x14ac:dyDescent="0.2">
      <c r="A1857" t="s">
        <v>8219</v>
      </c>
      <c r="B1857" s="12">
        <v>16</v>
      </c>
    </row>
    <row r="1858" spans="1:2" x14ac:dyDescent="0.2">
      <c r="A1858" t="s">
        <v>8219</v>
      </c>
      <c r="B1858" s="12">
        <v>37</v>
      </c>
    </row>
    <row r="1859" spans="1:2" x14ac:dyDescent="0.2">
      <c r="A1859" t="s">
        <v>8219</v>
      </c>
      <c r="B1859" s="12">
        <v>14</v>
      </c>
    </row>
    <row r="1860" spans="1:2" x14ac:dyDescent="0.2">
      <c r="A1860" t="s">
        <v>8219</v>
      </c>
      <c r="B1860" s="12">
        <v>21</v>
      </c>
    </row>
    <row r="1861" spans="1:2" x14ac:dyDescent="0.2">
      <c r="A1861" t="s">
        <v>8219</v>
      </c>
      <c r="B1861" s="12">
        <v>69</v>
      </c>
    </row>
    <row r="1862" spans="1:2" x14ac:dyDescent="0.2">
      <c r="A1862" t="s">
        <v>8219</v>
      </c>
      <c r="B1862" s="12">
        <v>16</v>
      </c>
    </row>
    <row r="1863" spans="1:2" x14ac:dyDescent="0.2">
      <c r="A1863" t="s">
        <v>8219</v>
      </c>
      <c r="B1863" s="12">
        <v>55</v>
      </c>
    </row>
    <row r="1864" spans="1:2" x14ac:dyDescent="0.2">
      <c r="A1864" t="s">
        <v>8219</v>
      </c>
      <c r="B1864" s="12">
        <v>27</v>
      </c>
    </row>
    <row r="1865" spans="1:2" x14ac:dyDescent="0.2">
      <c r="A1865" t="s">
        <v>8219</v>
      </c>
      <c r="B1865" s="12">
        <v>36</v>
      </c>
    </row>
    <row r="1866" spans="1:2" x14ac:dyDescent="0.2">
      <c r="A1866" t="s">
        <v>8219</v>
      </c>
      <c r="B1866" s="12">
        <v>19</v>
      </c>
    </row>
    <row r="1867" spans="1:2" x14ac:dyDescent="0.2">
      <c r="A1867" t="s">
        <v>8219</v>
      </c>
      <c r="B1867" s="12">
        <v>12</v>
      </c>
    </row>
    <row r="1868" spans="1:2" x14ac:dyDescent="0.2">
      <c r="A1868" t="s">
        <v>8219</v>
      </c>
      <c r="B1868" s="12">
        <v>17</v>
      </c>
    </row>
    <row r="1869" spans="1:2" x14ac:dyDescent="0.2">
      <c r="A1869" t="s">
        <v>8219</v>
      </c>
      <c r="B1869" s="12">
        <v>114</v>
      </c>
    </row>
    <row r="1870" spans="1:2" x14ac:dyDescent="0.2">
      <c r="A1870" t="s">
        <v>8219</v>
      </c>
      <c r="B1870" s="12">
        <v>93</v>
      </c>
    </row>
    <row r="1871" spans="1:2" x14ac:dyDescent="0.2">
      <c r="A1871" t="s">
        <v>8219</v>
      </c>
      <c r="B1871" s="12">
        <v>36</v>
      </c>
    </row>
    <row r="1872" spans="1:2" x14ac:dyDescent="0.2">
      <c r="A1872" t="s">
        <v>8219</v>
      </c>
      <c r="B1872" s="12">
        <v>61</v>
      </c>
    </row>
    <row r="1873" spans="1:2" x14ac:dyDescent="0.2">
      <c r="A1873" t="s">
        <v>8219</v>
      </c>
      <c r="B1873" s="12">
        <v>47</v>
      </c>
    </row>
    <row r="1874" spans="1:2" x14ac:dyDescent="0.2">
      <c r="A1874" t="s">
        <v>8219</v>
      </c>
      <c r="B1874" s="12">
        <v>17</v>
      </c>
    </row>
    <row r="1875" spans="1:2" x14ac:dyDescent="0.2">
      <c r="A1875" t="s">
        <v>8219</v>
      </c>
      <c r="B1875" s="12">
        <v>63</v>
      </c>
    </row>
    <row r="1876" spans="1:2" x14ac:dyDescent="0.2">
      <c r="A1876" t="s">
        <v>8219</v>
      </c>
      <c r="B1876" s="12">
        <v>9</v>
      </c>
    </row>
    <row r="1877" spans="1:2" x14ac:dyDescent="0.2">
      <c r="A1877" t="s">
        <v>8219</v>
      </c>
      <c r="B1877" s="12">
        <v>30</v>
      </c>
    </row>
    <row r="1878" spans="1:2" x14ac:dyDescent="0.2">
      <c r="A1878" t="s">
        <v>8219</v>
      </c>
      <c r="B1878" s="12">
        <v>23</v>
      </c>
    </row>
    <row r="1879" spans="1:2" x14ac:dyDescent="0.2">
      <c r="A1879" t="s">
        <v>8219</v>
      </c>
      <c r="B1879" s="12">
        <v>33</v>
      </c>
    </row>
    <row r="1880" spans="1:2" x14ac:dyDescent="0.2">
      <c r="A1880" t="s">
        <v>8219</v>
      </c>
      <c r="B1880" s="12">
        <v>39</v>
      </c>
    </row>
    <row r="1881" spans="1:2" x14ac:dyDescent="0.2">
      <c r="A1881" t="s">
        <v>8219</v>
      </c>
      <c r="B1881" s="12">
        <v>17</v>
      </c>
    </row>
    <row r="1882" spans="1:2" x14ac:dyDescent="0.2">
      <c r="A1882" t="s">
        <v>8219</v>
      </c>
      <c r="B1882" s="12">
        <v>6</v>
      </c>
    </row>
    <row r="1883" spans="1:2" x14ac:dyDescent="0.2">
      <c r="A1883" t="s">
        <v>8219</v>
      </c>
      <c r="B1883" s="12">
        <v>39</v>
      </c>
    </row>
    <row r="1884" spans="1:2" x14ac:dyDescent="0.2">
      <c r="A1884" t="s">
        <v>8219</v>
      </c>
      <c r="B1884" s="12">
        <v>57</v>
      </c>
    </row>
    <row r="1885" spans="1:2" x14ac:dyDescent="0.2">
      <c r="A1885" t="s">
        <v>8219</v>
      </c>
      <c r="B1885" s="12">
        <v>56</v>
      </c>
    </row>
    <row r="1886" spans="1:2" x14ac:dyDescent="0.2">
      <c r="A1886" t="s">
        <v>8219</v>
      </c>
      <c r="B1886" s="12">
        <v>13</v>
      </c>
    </row>
    <row r="1887" spans="1:2" x14ac:dyDescent="0.2">
      <c r="A1887" t="s">
        <v>8219</v>
      </c>
      <c r="B1887" s="12">
        <v>95</v>
      </c>
    </row>
    <row r="1888" spans="1:2" x14ac:dyDescent="0.2">
      <c r="A1888" t="s">
        <v>8219</v>
      </c>
      <c r="B1888" s="12">
        <v>80</v>
      </c>
    </row>
    <row r="1889" spans="1:2" x14ac:dyDescent="0.2">
      <c r="A1889" t="s">
        <v>8219</v>
      </c>
      <c r="B1889" s="12">
        <v>133</v>
      </c>
    </row>
    <row r="1890" spans="1:2" x14ac:dyDescent="0.2">
      <c r="A1890" t="s">
        <v>8219</v>
      </c>
      <c r="B1890" s="12">
        <v>44</v>
      </c>
    </row>
    <row r="1891" spans="1:2" x14ac:dyDescent="0.2">
      <c r="A1891" t="s">
        <v>8219</v>
      </c>
      <c r="B1891" s="12">
        <v>30</v>
      </c>
    </row>
    <row r="1892" spans="1:2" x14ac:dyDescent="0.2">
      <c r="A1892" t="s">
        <v>8219</v>
      </c>
      <c r="B1892" s="12">
        <v>56</v>
      </c>
    </row>
    <row r="1893" spans="1:2" x14ac:dyDescent="0.2">
      <c r="A1893" t="s">
        <v>8219</v>
      </c>
      <c r="B1893" s="12">
        <v>66</v>
      </c>
    </row>
    <row r="1894" spans="1:2" x14ac:dyDescent="0.2">
      <c r="A1894" t="s">
        <v>8219</v>
      </c>
      <c r="B1894" s="12">
        <v>29</v>
      </c>
    </row>
    <row r="1895" spans="1:2" x14ac:dyDescent="0.2">
      <c r="A1895" t="s">
        <v>8219</v>
      </c>
      <c r="B1895" s="12">
        <v>72</v>
      </c>
    </row>
    <row r="1896" spans="1:2" x14ac:dyDescent="0.2">
      <c r="A1896" t="s">
        <v>8219</v>
      </c>
      <c r="B1896" s="12">
        <v>27</v>
      </c>
    </row>
    <row r="1897" spans="1:2" x14ac:dyDescent="0.2">
      <c r="A1897" t="s">
        <v>8219</v>
      </c>
      <c r="B1897" s="12">
        <v>10</v>
      </c>
    </row>
    <row r="1898" spans="1:2" x14ac:dyDescent="0.2">
      <c r="A1898" t="s">
        <v>8219</v>
      </c>
      <c r="B1898" s="12">
        <v>35</v>
      </c>
    </row>
    <row r="1899" spans="1:2" x14ac:dyDescent="0.2">
      <c r="A1899" t="s">
        <v>8219</v>
      </c>
      <c r="B1899" s="12">
        <v>29</v>
      </c>
    </row>
    <row r="1900" spans="1:2" x14ac:dyDescent="0.2">
      <c r="A1900" t="s">
        <v>8219</v>
      </c>
      <c r="B1900" s="12">
        <v>13</v>
      </c>
    </row>
    <row r="1901" spans="1:2" x14ac:dyDescent="0.2">
      <c r="A1901" t="s">
        <v>8219</v>
      </c>
      <c r="B1901" s="12">
        <v>72</v>
      </c>
    </row>
    <row r="1902" spans="1:2" x14ac:dyDescent="0.2">
      <c r="A1902" t="s">
        <v>8219</v>
      </c>
      <c r="B1902" s="12">
        <v>78</v>
      </c>
    </row>
    <row r="1903" spans="1:2" x14ac:dyDescent="0.2">
      <c r="A1903" t="s">
        <v>8219</v>
      </c>
      <c r="B1903" s="12">
        <v>49</v>
      </c>
    </row>
    <row r="1904" spans="1:2" x14ac:dyDescent="0.2">
      <c r="A1904" t="s">
        <v>8219</v>
      </c>
      <c r="B1904" s="12">
        <v>42</v>
      </c>
    </row>
    <row r="1905" spans="1:2" x14ac:dyDescent="0.2">
      <c r="A1905" t="s">
        <v>8219</v>
      </c>
      <c r="B1905" s="12">
        <v>35</v>
      </c>
    </row>
    <row r="1906" spans="1:2" x14ac:dyDescent="0.2">
      <c r="A1906" t="s">
        <v>8219</v>
      </c>
      <c r="B1906" s="12">
        <v>42</v>
      </c>
    </row>
    <row r="1907" spans="1:2" x14ac:dyDescent="0.2">
      <c r="A1907" t="s">
        <v>8219</v>
      </c>
      <c r="B1907" s="12">
        <v>42</v>
      </c>
    </row>
    <row r="1908" spans="1:2" x14ac:dyDescent="0.2">
      <c r="A1908" t="s">
        <v>8219</v>
      </c>
      <c r="B1908" s="12">
        <v>31</v>
      </c>
    </row>
    <row r="1909" spans="1:2" x14ac:dyDescent="0.2">
      <c r="A1909" t="s">
        <v>8219</v>
      </c>
      <c r="B1909" s="12">
        <v>38</v>
      </c>
    </row>
    <row r="1910" spans="1:2" x14ac:dyDescent="0.2">
      <c r="A1910" t="s">
        <v>8219</v>
      </c>
      <c r="B1910" s="12">
        <v>8</v>
      </c>
    </row>
    <row r="1911" spans="1:2" x14ac:dyDescent="0.2">
      <c r="A1911" t="s">
        <v>8219</v>
      </c>
      <c r="B1911" s="12">
        <v>39</v>
      </c>
    </row>
    <row r="1912" spans="1:2" x14ac:dyDescent="0.2">
      <c r="A1912" t="s">
        <v>8219</v>
      </c>
      <c r="B1912" s="12">
        <v>29</v>
      </c>
    </row>
    <row r="1913" spans="1:2" x14ac:dyDescent="0.2">
      <c r="A1913" t="s">
        <v>8219</v>
      </c>
      <c r="B1913" s="12">
        <v>72</v>
      </c>
    </row>
    <row r="1914" spans="1:2" x14ac:dyDescent="0.2">
      <c r="A1914" t="s">
        <v>8219</v>
      </c>
      <c r="B1914" s="12">
        <v>15</v>
      </c>
    </row>
    <row r="1915" spans="1:2" x14ac:dyDescent="0.2">
      <c r="A1915" t="s">
        <v>8219</v>
      </c>
      <c r="B1915" s="12">
        <v>33</v>
      </c>
    </row>
    <row r="1916" spans="1:2" x14ac:dyDescent="0.2">
      <c r="A1916" t="s">
        <v>8219</v>
      </c>
      <c r="B1916" s="12">
        <v>15</v>
      </c>
    </row>
    <row r="1917" spans="1:2" x14ac:dyDescent="0.2">
      <c r="A1917" t="s">
        <v>8219</v>
      </c>
      <c r="B1917" s="12">
        <v>19</v>
      </c>
    </row>
    <row r="1918" spans="1:2" x14ac:dyDescent="0.2">
      <c r="A1918" t="s">
        <v>8219</v>
      </c>
      <c r="B1918" s="12">
        <v>17</v>
      </c>
    </row>
    <row r="1919" spans="1:2" x14ac:dyDescent="0.2">
      <c r="A1919" t="s">
        <v>8219</v>
      </c>
      <c r="B1919" s="12">
        <v>44</v>
      </c>
    </row>
    <row r="1920" spans="1:2" x14ac:dyDescent="0.2">
      <c r="A1920" t="s">
        <v>8219</v>
      </c>
      <c r="B1920" s="12">
        <v>10</v>
      </c>
    </row>
    <row r="1921" spans="1:2" x14ac:dyDescent="0.2">
      <c r="A1921" t="s">
        <v>8219</v>
      </c>
      <c r="B1921" s="12">
        <v>46</v>
      </c>
    </row>
    <row r="1922" spans="1:2" x14ac:dyDescent="0.2">
      <c r="A1922" t="s">
        <v>8219</v>
      </c>
      <c r="B1922" s="12">
        <v>11</v>
      </c>
    </row>
    <row r="1923" spans="1:2" x14ac:dyDescent="0.2">
      <c r="A1923" t="s">
        <v>8219</v>
      </c>
      <c r="B1923" s="12">
        <v>13</v>
      </c>
    </row>
    <row r="1924" spans="1:2" x14ac:dyDescent="0.2">
      <c r="A1924" t="s">
        <v>8219</v>
      </c>
      <c r="B1924" s="12">
        <v>33</v>
      </c>
    </row>
    <row r="1925" spans="1:2" x14ac:dyDescent="0.2">
      <c r="A1925" t="s">
        <v>8219</v>
      </c>
      <c r="B1925" s="12">
        <v>28</v>
      </c>
    </row>
    <row r="1926" spans="1:2" x14ac:dyDescent="0.2">
      <c r="A1926" t="s">
        <v>8219</v>
      </c>
      <c r="B1926" s="12">
        <v>21</v>
      </c>
    </row>
    <row r="1927" spans="1:2" x14ac:dyDescent="0.2">
      <c r="A1927" t="s">
        <v>8219</v>
      </c>
      <c r="B1927" s="12">
        <v>13</v>
      </c>
    </row>
    <row r="1928" spans="1:2" x14ac:dyDescent="0.2">
      <c r="A1928" t="s">
        <v>8219</v>
      </c>
      <c r="B1928" s="12">
        <v>34</v>
      </c>
    </row>
    <row r="1929" spans="1:2" x14ac:dyDescent="0.2">
      <c r="A1929" t="s">
        <v>8219</v>
      </c>
      <c r="B1929" s="12">
        <v>80</v>
      </c>
    </row>
    <row r="1930" spans="1:2" x14ac:dyDescent="0.2">
      <c r="A1930" t="s">
        <v>8219</v>
      </c>
      <c r="B1930" s="12">
        <v>74</v>
      </c>
    </row>
    <row r="1931" spans="1:2" x14ac:dyDescent="0.2">
      <c r="A1931" t="s">
        <v>8219</v>
      </c>
      <c r="B1931" s="12">
        <v>7</v>
      </c>
    </row>
    <row r="1932" spans="1:2" x14ac:dyDescent="0.2">
      <c r="A1932" t="s">
        <v>8219</v>
      </c>
      <c r="B1932" s="12">
        <v>34</v>
      </c>
    </row>
    <row r="1933" spans="1:2" x14ac:dyDescent="0.2">
      <c r="A1933" t="s">
        <v>8219</v>
      </c>
      <c r="B1933" s="12">
        <v>86</v>
      </c>
    </row>
    <row r="1934" spans="1:2" x14ac:dyDescent="0.2">
      <c r="A1934" t="s">
        <v>8219</v>
      </c>
      <c r="B1934" s="12">
        <v>37</v>
      </c>
    </row>
    <row r="1935" spans="1:2" x14ac:dyDescent="0.2">
      <c r="A1935" t="s">
        <v>8219</v>
      </c>
      <c r="B1935" s="12">
        <v>18</v>
      </c>
    </row>
    <row r="1936" spans="1:2" x14ac:dyDescent="0.2">
      <c r="A1936" t="s">
        <v>8219</v>
      </c>
      <c r="B1936" s="12">
        <v>22</v>
      </c>
    </row>
    <row r="1937" spans="1:2" x14ac:dyDescent="0.2">
      <c r="A1937" t="s">
        <v>8219</v>
      </c>
      <c r="B1937" s="12">
        <v>26</v>
      </c>
    </row>
    <row r="1938" spans="1:2" x14ac:dyDescent="0.2">
      <c r="A1938" t="s">
        <v>8219</v>
      </c>
      <c r="B1938" s="12">
        <v>27</v>
      </c>
    </row>
    <row r="1939" spans="1:2" x14ac:dyDescent="0.2">
      <c r="A1939" t="s">
        <v>8219</v>
      </c>
      <c r="B1939" s="12">
        <v>8</v>
      </c>
    </row>
    <row r="1940" spans="1:2" x14ac:dyDescent="0.2">
      <c r="A1940" t="s">
        <v>8219</v>
      </c>
      <c r="B1940" s="12">
        <v>204</v>
      </c>
    </row>
    <row r="1941" spans="1:2" x14ac:dyDescent="0.2">
      <c r="A1941" t="s">
        <v>8219</v>
      </c>
      <c r="B1941" s="12">
        <v>46</v>
      </c>
    </row>
    <row r="1942" spans="1:2" x14ac:dyDescent="0.2">
      <c r="A1942" t="s">
        <v>8219</v>
      </c>
      <c r="B1942" s="12">
        <v>17</v>
      </c>
    </row>
    <row r="1943" spans="1:2" x14ac:dyDescent="0.2">
      <c r="A1943" t="s">
        <v>8219</v>
      </c>
      <c r="B1943" s="12">
        <v>28</v>
      </c>
    </row>
    <row r="1944" spans="1:2" x14ac:dyDescent="0.2">
      <c r="A1944" t="s">
        <v>8219</v>
      </c>
      <c r="B1944" s="12">
        <v>83</v>
      </c>
    </row>
    <row r="1945" spans="1:2" x14ac:dyDescent="0.2">
      <c r="A1945" t="s">
        <v>8219</v>
      </c>
      <c r="B1945" s="12">
        <v>13</v>
      </c>
    </row>
    <row r="1946" spans="1:2" x14ac:dyDescent="0.2">
      <c r="A1946" t="s">
        <v>8219</v>
      </c>
      <c r="B1946" s="12">
        <v>8</v>
      </c>
    </row>
    <row r="1947" spans="1:2" x14ac:dyDescent="0.2">
      <c r="A1947" t="s">
        <v>8219</v>
      </c>
      <c r="B1947" s="12">
        <v>32</v>
      </c>
    </row>
    <row r="1948" spans="1:2" x14ac:dyDescent="0.2">
      <c r="A1948" t="s">
        <v>8219</v>
      </c>
      <c r="B1948" s="12">
        <v>85</v>
      </c>
    </row>
    <row r="1949" spans="1:2" x14ac:dyDescent="0.2">
      <c r="A1949" t="s">
        <v>8219</v>
      </c>
      <c r="B1949" s="12">
        <v>29</v>
      </c>
    </row>
    <row r="1950" spans="1:2" x14ac:dyDescent="0.2">
      <c r="A1950" t="s">
        <v>8219</v>
      </c>
      <c r="B1950" s="12">
        <v>24</v>
      </c>
    </row>
    <row r="1951" spans="1:2" x14ac:dyDescent="0.2">
      <c r="A1951" t="s">
        <v>8219</v>
      </c>
      <c r="B1951" s="12">
        <v>8</v>
      </c>
    </row>
    <row r="1952" spans="1:2" x14ac:dyDescent="0.2">
      <c r="A1952" t="s">
        <v>8219</v>
      </c>
      <c r="B1952" s="12">
        <v>19</v>
      </c>
    </row>
    <row r="1953" spans="1:2" x14ac:dyDescent="0.2">
      <c r="A1953" t="s">
        <v>8219</v>
      </c>
      <c r="B1953" s="12">
        <v>336</v>
      </c>
    </row>
    <row r="1954" spans="1:2" x14ac:dyDescent="0.2">
      <c r="A1954" t="s">
        <v>8219</v>
      </c>
      <c r="B1954" s="12">
        <v>13</v>
      </c>
    </row>
    <row r="1955" spans="1:2" x14ac:dyDescent="0.2">
      <c r="A1955" t="s">
        <v>8219</v>
      </c>
      <c r="B1955" s="12">
        <v>42</v>
      </c>
    </row>
    <row r="1956" spans="1:2" x14ac:dyDescent="0.2">
      <c r="A1956" t="s">
        <v>8219</v>
      </c>
      <c r="B1956" s="12">
        <v>64</v>
      </c>
    </row>
    <row r="1957" spans="1:2" x14ac:dyDescent="0.2">
      <c r="A1957" t="s">
        <v>8219</v>
      </c>
      <c r="B1957" s="12">
        <v>25</v>
      </c>
    </row>
    <row r="1958" spans="1:2" x14ac:dyDescent="0.2">
      <c r="A1958" t="s">
        <v>8219</v>
      </c>
      <c r="B1958" s="12">
        <v>20</v>
      </c>
    </row>
    <row r="1959" spans="1:2" x14ac:dyDescent="0.2">
      <c r="A1959" t="s">
        <v>8219</v>
      </c>
      <c r="B1959" s="12">
        <v>104</v>
      </c>
    </row>
    <row r="1960" spans="1:2" x14ac:dyDescent="0.2">
      <c r="A1960" t="s">
        <v>8219</v>
      </c>
      <c r="B1960" s="12">
        <v>53</v>
      </c>
    </row>
    <row r="1961" spans="1:2" x14ac:dyDescent="0.2">
      <c r="A1961" t="s">
        <v>8219</v>
      </c>
      <c r="B1961" s="12">
        <v>14</v>
      </c>
    </row>
    <row r="1962" spans="1:2" x14ac:dyDescent="0.2">
      <c r="A1962" t="s">
        <v>8219</v>
      </c>
      <c r="B1962" s="12">
        <v>20</v>
      </c>
    </row>
    <row r="1963" spans="1:2" x14ac:dyDescent="0.2">
      <c r="A1963" t="s">
        <v>8219</v>
      </c>
      <c r="B1963" s="12">
        <v>558</v>
      </c>
    </row>
    <row r="1964" spans="1:2" x14ac:dyDescent="0.2">
      <c r="A1964" t="s">
        <v>8219</v>
      </c>
      <c r="B1964" s="12">
        <v>22</v>
      </c>
    </row>
    <row r="1965" spans="1:2" x14ac:dyDescent="0.2">
      <c r="A1965" t="s">
        <v>8219</v>
      </c>
      <c r="B1965" s="12">
        <v>24</v>
      </c>
    </row>
    <row r="1966" spans="1:2" x14ac:dyDescent="0.2">
      <c r="A1966" t="s">
        <v>8219</v>
      </c>
      <c r="B1966" s="12">
        <v>74</v>
      </c>
    </row>
    <row r="1967" spans="1:2" x14ac:dyDescent="0.2">
      <c r="A1967" t="s">
        <v>8219</v>
      </c>
      <c r="B1967" s="12">
        <v>54</v>
      </c>
    </row>
    <row r="1968" spans="1:2" x14ac:dyDescent="0.2">
      <c r="A1968" t="s">
        <v>8219</v>
      </c>
      <c r="B1968" s="12">
        <v>31</v>
      </c>
    </row>
    <row r="1969" spans="1:2" x14ac:dyDescent="0.2">
      <c r="A1969" t="s">
        <v>8219</v>
      </c>
      <c r="B1969" s="12">
        <v>25</v>
      </c>
    </row>
    <row r="1970" spans="1:2" x14ac:dyDescent="0.2">
      <c r="A1970" t="s">
        <v>8219</v>
      </c>
      <c r="B1970" s="12">
        <v>17</v>
      </c>
    </row>
    <row r="1971" spans="1:2" x14ac:dyDescent="0.2">
      <c r="A1971" t="s">
        <v>8219</v>
      </c>
      <c r="B1971" s="12">
        <v>12</v>
      </c>
    </row>
    <row r="1972" spans="1:2" x14ac:dyDescent="0.2">
      <c r="A1972" t="s">
        <v>8219</v>
      </c>
      <c r="B1972" s="12">
        <v>38</v>
      </c>
    </row>
    <row r="1973" spans="1:2" x14ac:dyDescent="0.2">
      <c r="A1973" t="s">
        <v>8219</v>
      </c>
      <c r="B1973" s="12">
        <v>41</v>
      </c>
    </row>
    <row r="1974" spans="1:2" x14ac:dyDescent="0.2">
      <c r="A1974" t="s">
        <v>8219</v>
      </c>
      <c r="B1974" s="12">
        <v>19</v>
      </c>
    </row>
    <row r="1975" spans="1:2" x14ac:dyDescent="0.2">
      <c r="A1975" t="s">
        <v>8219</v>
      </c>
      <c r="B1975" s="12">
        <v>41</v>
      </c>
    </row>
    <row r="1976" spans="1:2" x14ac:dyDescent="0.2">
      <c r="A1976" t="s">
        <v>8219</v>
      </c>
      <c r="B1976" s="12">
        <v>26</v>
      </c>
    </row>
    <row r="1977" spans="1:2" x14ac:dyDescent="0.2">
      <c r="A1977" t="s">
        <v>8219</v>
      </c>
      <c r="B1977" s="12">
        <v>25</v>
      </c>
    </row>
    <row r="1978" spans="1:2" x14ac:dyDescent="0.2">
      <c r="A1978" t="s">
        <v>8219</v>
      </c>
      <c r="B1978" s="12">
        <v>9</v>
      </c>
    </row>
    <row r="1979" spans="1:2" x14ac:dyDescent="0.2">
      <c r="A1979" t="s">
        <v>8219</v>
      </c>
      <c r="B1979" s="12">
        <v>78</v>
      </c>
    </row>
    <row r="1980" spans="1:2" x14ac:dyDescent="0.2">
      <c r="A1980" t="s">
        <v>8219</v>
      </c>
      <c r="B1980" s="12">
        <v>45</v>
      </c>
    </row>
    <row r="1981" spans="1:2" x14ac:dyDescent="0.2">
      <c r="A1981" t="s">
        <v>8219</v>
      </c>
      <c r="B1981" s="12">
        <v>102</v>
      </c>
    </row>
    <row r="1982" spans="1:2" x14ac:dyDescent="0.2">
      <c r="A1982" t="s">
        <v>8219</v>
      </c>
      <c r="B1982" s="12">
        <v>5</v>
      </c>
    </row>
    <row r="1983" spans="1:2" x14ac:dyDescent="0.2">
      <c r="A1983" t="s">
        <v>8219</v>
      </c>
      <c r="B1983" s="12">
        <v>27</v>
      </c>
    </row>
    <row r="1984" spans="1:2" x14ac:dyDescent="0.2">
      <c r="A1984" t="s">
        <v>8219</v>
      </c>
      <c r="B1984" s="12">
        <v>37</v>
      </c>
    </row>
    <row r="1985" spans="1:2" x14ac:dyDescent="0.2">
      <c r="A1985" t="s">
        <v>8219</v>
      </c>
      <c r="B1985" s="12">
        <v>14</v>
      </c>
    </row>
    <row r="1986" spans="1:2" x14ac:dyDescent="0.2">
      <c r="A1986" t="s">
        <v>8219</v>
      </c>
      <c r="B1986" s="12">
        <v>27</v>
      </c>
    </row>
    <row r="1987" spans="1:2" x14ac:dyDescent="0.2">
      <c r="A1987" t="s">
        <v>8219</v>
      </c>
      <c r="B1987" s="12">
        <v>45</v>
      </c>
    </row>
    <row r="1988" spans="1:2" x14ac:dyDescent="0.2">
      <c r="A1988" t="s">
        <v>8219</v>
      </c>
      <c r="B1988" s="12">
        <v>49</v>
      </c>
    </row>
    <row r="1989" spans="1:2" x14ac:dyDescent="0.2">
      <c r="A1989" t="s">
        <v>8219</v>
      </c>
      <c r="B1989" s="12">
        <v>24</v>
      </c>
    </row>
    <row r="1990" spans="1:2" x14ac:dyDescent="0.2">
      <c r="A1990" t="s">
        <v>8219</v>
      </c>
      <c r="B1990" s="12">
        <v>112</v>
      </c>
    </row>
    <row r="1991" spans="1:2" x14ac:dyDescent="0.2">
      <c r="A1991" t="s">
        <v>8219</v>
      </c>
      <c r="B1991" s="12">
        <v>23</v>
      </c>
    </row>
    <row r="1992" spans="1:2" x14ac:dyDescent="0.2">
      <c r="A1992" t="s">
        <v>8219</v>
      </c>
      <c r="B1992" s="12">
        <v>54</v>
      </c>
    </row>
    <row r="1993" spans="1:2" x14ac:dyDescent="0.2">
      <c r="A1993" t="s">
        <v>8219</v>
      </c>
      <c r="B1993" s="12">
        <v>28</v>
      </c>
    </row>
    <row r="1994" spans="1:2" x14ac:dyDescent="0.2">
      <c r="A1994" t="s">
        <v>8219</v>
      </c>
      <c r="B1994" s="12">
        <v>11</v>
      </c>
    </row>
    <row r="1995" spans="1:2" x14ac:dyDescent="0.2">
      <c r="A1995" t="s">
        <v>8219</v>
      </c>
      <c r="B1995" s="12">
        <v>62</v>
      </c>
    </row>
    <row r="1996" spans="1:2" x14ac:dyDescent="0.2">
      <c r="A1996" t="s">
        <v>8219</v>
      </c>
      <c r="B1996" s="12">
        <v>73</v>
      </c>
    </row>
    <row r="1997" spans="1:2" x14ac:dyDescent="0.2">
      <c r="A1997" t="s">
        <v>8219</v>
      </c>
      <c r="B1997" s="12">
        <v>18</v>
      </c>
    </row>
    <row r="1998" spans="1:2" x14ac:dyDescent="0.2">
      <c r="A1998" t="s">
        <v>8219</v>
      </c>
      <c r="B1998" s="12">
        <v>35</v>
      </c>
    </row>
    <row r="1999" spans="1:2" x14ac:dyDescent="0.2">
      <c r="A1999" t="s">
        <v>8219</v>
      </c>
      <c r="B1999" s="12">
        <v>43</v>
      </c>
    </row>
    <row r="2000" spans="1:2" x14ac:dyDescent="0.2">
      <c r="A2000" t="s">
        <v>8219</v>
      </c>
      <c r="B2000" s="12">
        <v>36</v>
      </c>
    </row>
    <row r="2001" spans="1:2" x14ac:dyDescent="0.2">
      <c r="A2001" t="s">
        <v>8219</v>
      </c>
      <c r="B2001" s="12">
        <v>62</v>
      </c>
    </row>
    <row r="2002" spans="1:2" x14ac:dyDescent="0.2">
      <c r="A2002" t="s">
        <v>8219</v>
      </c>
      <c r="B2002" s="12">
        <v>15</v>
      </c>
    </row>
    <row r="2003" spans="1:2" x14ac:dyDescent="0.2">
      <c r="A2003" t="s">
        <v>8219</v>
      </c>
      <c r="B2003" s="12">
        <v>33</v>
      </c>
    </row>
    <row r="2004" spans="1:2" x14ac:dyDescent="0.2">
      <c r="A2004" t="s">
        <v>8219</v>
      </c>
      <c r="B2004" s="12">
        <v>27</v>
      </c>
    </row>
    <row r="2005" spans="1:2" x14ac:dyDescent="0.2">
      <c r="A2005" t="s">
        <v>8219</v>
      </c>
      <c r="B2005" s="12">
        <v>17</v>
      </c>
    </row>
    <row r="2006" spans="1:2" x14ac:dyDescent="0.2">
      <c r="A2006" t="s">
        <v>8219</v>
      </c>
      <c r="B2006" s="12">
        <v>4</v>
      </c>
    </row>
    <row r="2007" spans="1:2" x14ac:dyDescent="0.2">
      <c r="A2007" t="s">
        <v>8219</v>
      </c>
      <c r="B2007" s="12">
        <v>53</v>
      </c>
    </row>
    <row r="2008" spans="1:2" x14ac:dyDescent="0.2">
      <c r="A2008" t="s">
        <v>8219</v>
      </c>
      <c r="B2008" s="12">
        <v>49</v>
      </c>
    </row>
    <row r="2009" spans="1:2" x14ac:dyDescent="0.2">
      <c r="A2009" t="s">
        <v>8219</v>
      </c>
      <c r="B2009" s="12">
        <v>57</v>
      </c>
    </row>
    <row r="2010" spans="1:2" x14ac:dyDescent="0.2">
      <c r="A2010" t="s">
        <v>8219</v>
      </c>
      <c r="B2010" s="12">
        <v>69</v>
      </c>
    </row>
    <row r="2011" spans="1:2" x14ac:dyDescent="0.2">
      <c r="A2011" t="s">
        <v>8219</v>
      </c>
      <c r="B2011" s="12">
        <v>15</v>
      </c>
    </row>
    <row r="2012" spans="1:2" x14ac:dyDescent="0.2">
      <c r="A2012" t="s">
        <v>8219</v>
      </c>
      <c r="B2012" s="12">
        <v>64</v>
      </c>
    </row>
    <row r="2013" spans="1:2" x14ac:dyDescent="0.2">
      <c r="A2013" t="s">
        <v>8219</v>
      </c>
      <c r="B2013" s="12">
        <v>20</v>
      </c>
    </row>
    <row r="2014" spans="1:2" x14ac:dyDescent="0.2">
      <c r="A2014" t="s">
        <v>8219</v>
      </c>
      <c r="B2014" s="12">
        <v>27</v>
      </c>
    </row>
    <row r="2015" spans="1:2" x14ac:dyDescent="0.2">
      <c r="A2015" t="s">
        <v>8219</v>
      </c>
      <c r="B2015" s="12">
        <v>21</v>
      </c>
    </row>
    <row r="2016" spans="1:2" x14ac:dyDescent="0.2">
      <c r="A2016" t="s">
        <v>8219</v>
      </c>
      <c r="B2016" s="12">
        <v>31</v>
      </c>
    </row>
    <row r="2017" spans="1:2" x14ac:dyDescent="0.2">
      <c r="A2017" t="s">
        <v>8219</v>
      </c>
      <c r="B2017" s="12">
        <v>51</v>
      </c>
    </row>
    <row r="2018" spans="1:2" x14ac:dyDescent="0.2">
      <c r="A2018" t="s">
        <v>8219</v>
      </c>
      <c r="B2018" s="12">
        <v>57</v>
      </c>
    </row>
    <row r="2019" spans="1:2" x14ac:dyDescent="0.2">
      <c r="A2019" t="s">
        <v>8219</v>
      </c>
      <c r="B2019" s="12">
        <v>20</v>
      </c>
    </row>
    <row r="2020" spans="1:2" x14ac:dyDescent="0.2">
      <c r="A2020" t="s">
        <v>8219</v>
      </c>
      <c r="B2020" s="12">
        <v>71</v>
      </c>
    </row>
    <row r="2021" spans="1:2" x14ac:dyDescent="0.2">
      <c r="A2021" t="s">
        <v>8219</v>
      </c>
      <c r="B2021" s="12">
        <v>72</v>
      </c>
    </row>
    <row r="2022" spans="1:2" x14ac:dyDescent="0.2">
      <c r="A2022" t="s">
        <v>8219</v>
      </c>
      <c r="B2022" s="12">
        <v>45</v>
      </c>
    </row>
    <row r="2023" spans="1:2" x14ac:dyDescent="0.2">
      <c r="A2023" t="s">
        <v>8219</v>
      </c>
      <c r="B2023" s="12">
        <v>51</v>
      </c>
    </row>
    <row r="2024" spans="1:2" x14ac:dyDescent="0.2">
      <c r="A2024" t="s">
        <v>8219</v>
      </c>
      <c r="B2024" s="12">
        <v>56</v>
      </c>
    </row>
    <row r="2025" spans="1:2" x14ac:dyDescent="0.2">
      <c r="A2025" t="s">
        <v>8219</v>
      </c>
      <c r="B2025" s="12">
        <v>17</v>
      </c>
    </row>
    <row r="2026" spans="1:2" x14ac:dyDescent="0.2">
      <c r="A2026" t="s">
        <v>8219</v>
      </c>
      <c r="B2026" s="12">
        <v>197</v>
      </c>
    </row>
    <row r="2027" spans="1:2" x14ac:dyDescent="0.2">
      <c r="A2027" t="s">
        <v>8219</v>
      </c>
      <c r="B2027" s="12">
        <v>70</v>
      </c>
    </row>
    <row r="2028" spans="1:2" x14ac:dyDescent="0.2">
      <c r="A2028" t="s">
        <v>8219</v>
      </c>
      <c r="B2028" s="12">
        <v>21</v>
      </c>
    </row>
    <row r="2029" spans="1:2" x14ac:dyDescent="0.2">
      <c r="A2029" t="s">
        <v>8219</v>
      </c>
      <c r="B2029" s="12">
        <v>34</v>
      </c>
    </row>
    <row r="2030" spans="1:2" x14ac:dyDescent="0.2">
      <c r="A2030" t="s">
        <v>8219</v>
      </c>
      <c r="B2030" s="12">
        <v>39</v>
      </c>
    </row>
    <row r="2031" spans="1:2" x14ac:dyDescent="0.2">
      <c r="A2031" t="s">
        <v>8219</v>
      </c>
      <c r="B2031" s="12">
        <v>78</v>
      </c>
    </row>
    <row r="2032" spans="1:2" x14ac:dyDescent="0.2">
      <c r="A2032" t="s">
        <v>8219</v>
      </c>
      <c r="B2032" s="12">
        <v>48</v>
      </c>
    </row>
    <row r="2033" spans="1:2" x14ac:dyDescent="0.2">
      <c r="A2033" t="s">
        <v>8219</v>
      </c>
      <c r="B2033" s="12">
        <v>29</v>
      </c>
    </row>
    <row r="2034" spans="1:2" x14ac:dyDescent="0.2">
      <c r="A2034" t="s">
        <v>8219</v>
      </c>
      <c r="B2034" s="12">
        <v>73</v>
      </c>
    </row>
    <row r="2035" spans="1:2" x14ac:dyDescent="0.2">
      <c r="A2035" t="s">
        <v>8219</v>
      </c>
      <c r="B2035" s="12">
        <v>8</v>
      </c>
    </row>
    <row r="2036" spans="1:2" x14ac:dyDescent="0.2">
      <c r="A2036" t="s">
        <v>8219</v>
      </c>
      <c r="B2036" s="12">
        <v>17</v>
      </c>
    </row>
    <row r="2037" spans="1:2" x14ac:dyDescent="0.2">
      <c r="A2037" t="s">
        <v>8219</v>
      </c>
      <c r="B2037" s="12">
        <v>9</v>
      </c>
    </row>
    <row r="2038" spans="1:2" x14ac:dyDescent="0.2">
      <c r="A2038" t="s">
        <v>8219</v>
      </c>
      <c r="B2038" s="12">
        <v>17</v>
      </c>
    </row>
    <row r="2039" spans="1:2" x14ac:dyDescent="0.2">
      <c r="A2039" t="s">
        <v>8219</v>
      </c>
      <c r="B2039" s="12">
        <v>33</v>
      </c>
    </row>
    <row r="2040" spans="1:2" x14ac:dyDescent="0.2">
      <c r="A2040" t="s">
        <v>8219</v>
      </c>
      <c r="B2040" s="12">
        <v>38</v>
      </c>
    </row>
    <row r="2041" spans="1:2" x14ac:dyDescent="0.2">
      <c r="A2041" t="s">
        <v>8219</v>
      </c>
      <c r="B2041" s="12">
        <v>79</v>
      </c>
    </row>
    <row r="2042" spans="1:2" x14ac:dyDescent="0.2">
      <c r="A2042" t="s">
        <v>8219</v>
      </c>
      <c r="B2042" s="12">
        <v>46</v>
      </c>
    </row>
    <row r="2043" spans="1:2" x14ac:dyDescent="0.2">
      <c r="A2043" t="s">
        <v>8219</v>
      </c>
      <c r="B2043" s="12">
        <v>20</v>
      </c>
    </row>
    <row r="2044" spans="1:2" x14ac:dyDescent="0.2">
      <c r="A2044" t="s">
        <v>8219</v>
      </c>
      <c r="B2044" s="12">
        <v>20</v>
      </c>
    </row>
    <row r="2045" spans="1:2" x14ac:dyDescent="0.2">
      <c r="A2045" t="s">
        <v>8219</v>
      </c>
      <c r="B2045" s="12">
        <v>13</v>
      </c>
    </row>
    <row r="2046" spans="1:2" x14ac:dyDescent="0.2">
      <c r="A2046" t="s">
        <v>8219</v>
      </c>
      <c r="B2046" s="12">
        <v>22</v>
      </c>
    </row>
    <row r="2047" spans="1:2" x14ac:dyDescent="0.2">
      <c r="A2047" t="s">
        <v>8219</v>
      </c>
      <c r="B2047" s="12">
        <v>36</v>
      </c>
    </row>
    <row r="2048" spans="1:2" x14ac:dyDescent="0.2">
      <c r="A2048" t="s">
        <v>8219</v>
      </c>
      <c r="B2048" s="12">
        <v>40</v>
      </c>
    </row>
    <row r="2049" spans="1:2" x14ac:dyDescent="0.2">
      <c r="A2049" t="s">
        <v>8219</v>
      </c>
      <c r="B2049" s="12">
        <v>9</v>
      </c>
    </row>
    <row r="2050" spans="1:2" x14ac:dyDescent="0.2">
      <c r="A2050" t="s">
        <v>8219</v>
      </c>
      <c r="B2050" s="12">
        <v>19</v>
      </c>
    </row>
    <row r="2051" spans="1:2" x14ac:dyDescent="0.2">
      <c r="A2051" t="s">
        <v>8219</v>
      </c>
      <c r="B2051" s="12">
        <v>14</v>
      </c>
    </row>
    <row r="2052" spans="1:2" x14ac:dyDescent="0.2">
      <c r="A2052" t="s">
        <v>8219</v>
      </c>
      <c r="B2052" s="12">
        <v>38</v>
      </c>
    </row>
    <row r="2053" spans="1:2" x14ac:dyDescent="0.2">
      <c r="A2053" t="s">
        <v>8219</v>
      </c>
      <c r="B2053" s="12">
        <v>58</v>
      </c>
    </row>
    <row r="2054" spans="1:2" x14ac:dyDescent="0.2">
      <c r="A2054" t="s">
        <v>8219</v>
      </c>
      <c r="B2054" s="12">
        <v>28</v>
      </c>
    </row>
    <row r="2055" spans="1:2" x14ac:dyDescent="0.2">
      <c r="A2055" t="s">
        <v>8219</v>
      </c>
      <c r="B2055" s="12">
        <v>17</v>
      </c>
    </row>
    <row r="2056" spans="1:2" x14ac:dyDescent="0.2">
      <c r="A2056" t="s">
        <v>8219</v>
      </c>
      <c r="B2056" s="12">
        <v>12</v>
      </c>
    </row>
    <row r="2057" spans="1:2" x14ac:dyDescent="0.2">
      <c r="A2057" t="s">
        <v>8219</v>
      </c>
      <c r="B2057" s="12">
        <v>40</v>
      </c>
    </row>
    <row r="2058" spans="1:2" x14ac:dyDescent="0.2">
      <c r="A2058" t="s">
        <v>8219</v>
      </c>
      <c r="B2058" s="12">
        <v>57</v>
      </c>
    </row>
    <row r="2059" spans="1:2" x14ac:dyDescent="0.2">
      <c r="A2059" t="s">
        <v>8219</v>
      </c>
      <c r="B2059" s="12">
        <v>114</v>
      </c>
    </row>
    <row r="2060" spans="1:2" x14ac:dyDescent="0.2">
      <c r="A2060" t="s">
        <v>8219</v>
      </c>
      <c r="B2060" s="12">
        <v>31</v>
      </c>
    </row>
    <row r="2061" spans="1:2" x14ac:dyDescent="0.2">
      <c r="A2061" t="s">
        <v>8219</v>
      </c>
      <c r="B2061" s="12">
        <v>3</v>
      </c>
    </row>
    <row r="2062" spans="1:2" x14ac:dyDescent="0.2">
      <c r="A2062" t="s">
        <v>8219</v>
      </c>
      <c r="B2062" s="12">
        <v>16</v>
      </c>
    </row>
    <row r="2063" spans="1:2" x14ac:dyDescent="0.2">
      <c r="A2063" t="s">
        <v>8219</v>
      </c>
      <c r="B2063" s="12">
        <v>199</v>
      </c>
    </row>
    <row r="2064" spans="1:2" x14ac:dyDescent="0.2">
      <c r="A2064" t="s">
        <v>8219</v>
      </c>
      <c r="B2064" s="12">
        <v>31</v>
      </c>
    </row>
    <row r="2065" spans="1:2" x14ac:dyDescent="0.2">
      <c r="A2065" t="s">
        <v>8219</v>
      </c>
      <c r="B2065" s="12">
        <v>30</v>
      </c>
    </row>
    <row r="2066" spans="1:2" x14ac:dyDescent="0.2">
      <c r="A2066" t="s">
        <v>8219</v>
      </c>
      <c r="B2066" s="12">
        <v>34</v>
      </c>
    </row>
    <row r="2067" spans="1:2" x14ac:dyDescent="0.2">
      <c r="A2067" t="s">
        <v>8219</v>
      </c>
      <c r="B2067" s="12">
        <v>18</v>
      </c>
    </row>
    <row r="2068" spans="1:2" x14ac:dyDescent="0.2">
      <c r="A2068" t="s">
        <v>8219</v>
      </c>
      <c r="B2068" s="12">
        <v>67</v>
      </c>
    </row>
    <row r="2069" spans="1:2" x14ac:dyDescent="0.2">
      <c r="A2069" t="s">
        <v>8219</v>
      </c>
      <c r="B2069" s="12">
        <v>66</v>
      </c>
    </row>
    <row r="2070" spans="1:2" x14ac:dyDescent="0.2">
      <c r="A2070" t="s">
        <v>8219</v>
      </c>
      <c r="B2070" s="12">
        <v>23</v>
      </c>
    </row>
    <row r="2071" spans="1:2" x14ac:dyDescent="0.2">
      <c r="A2071" t="s">
        <v>8219</v>
      </c>
      <c r="B2071" s="12">
        <v>126</v>
      </c>
    </row>
    <row r="2072" spans="1:2" x14ac:dyDescent="0.2">
      <c r="A2072" t="s">
        <v>8219</v>
      </c>
      <c r="B2072" s="12">
        <v>6</v>
      </c>
    </row>
    <row r="2073" spans="1:2" x14ac:dyDescent="0.2">
      <c r="A2073" t="s">
        <v>8219</v>
      </c>
      <c r="B2073" s="12">
        <v>25</v>
      </c>
    </row>
    <row r="2074" spans="1:2" x14ac:dyDescent="0.2">
      <c r="A2074" t="s">
        <v>8219</v>
      </c>
      <c r="B2074" s="12">
        <v>39</v>
      </c>
    </row>
    <row r="2075" spans="1:2" x14ac:dyDescent="0.2">
      <c r="A2075" t="s">
        <v>8219</v>
      </c>
      <c r="B2075" s="12">
        <v>62</v>
      </c>
    </row>
    <row r="2076" spans="1:2" x14ac:dyDescent="0.2">
      <c r="A2076" t="s">
        <v>8219</v>
      </c>
      <c r="B2076" s="12">
        <v>31</v>
      </c>
    </row>
    <row r="2077" spans="1:2" x14ac:dyDescent="0.2">
      <c r="A2077" t="s">
        <v>8219</v>
      </c>
      <c r="B2077" s="12">
        <v>274</v>
      </c>
    </row>
    <row r="2078" spans="1:2" x14ac:dyDescent="0.2">
      <c r="A2078" t="s">
        <v>8219</v>
      </c>
      <c r="B2078" s="12">
        <v>17</v>
      </c>
    </row>
    <row r="2079" spans="1:2" x14ac:dyDescent="0.2">
      <c r="A2079" t="s">
        <v>8219</v>
      </c>
      <c r="B2079" s="12">
        <v>14</v>
      </c>
    </row>
    <row r="2080" spans="1:2" x14ac:dyDescent="0.2">
      <c r="A2080" t="s">
        <v>8219</v>
      </c>
      <c r="B2080" s="12">
        <v>60</v>
      </c>
    </row>
    <row r="2081" spans="1:2" x14ac:dyDescent="0.2">
      <c r="A2081" t="s">
        <v>8219</v>
      </c>
      <c r="B2081" s="12">
        <v>33</v>
      </c>
    </row>
    <row r="2082" spans="1:2" x14ac:dyDescent="0.2">
      <c r="A2082" t="s">
        <v>8219</v>
      </c>
      <c r="B2082" s="12">
        <v>78</v>
      </c>
    </row>
    <row r="2083" spans="1:2" x14ac:dyDescent="0.2">
      <c r="A2083" t="s">
        <v>8219</v>
      </c>
      <c r="B2083" s="12">
        <v>30</v>
      </c>
    </row>
    <row r="2084" spans="1:2" x14ac:dyDescent="0.2">
      <c r="A2084" t="s">
        <v>8219</v>
      </c>
      <c r="B2084" s="12">
        <v>136</v>
      </c>
    </row>
    <row r="2085" spans="1:2" x14ac:dyDescent="0.2">
      <c r="A2085" t="s">
        <v>8219</v>
      </c>
      <c r="B2085" s="12">
        <v>40</v>
      </c>
    </row>
    <row r="2086" spans="1:2" x14ac:dyDescent="0.2">
      <c r="A2086" t="s">
        <v>8219</v>
      </c>
      <c r="B2086" s="12">
        <v>18</v>
      </c>
    </row>
    <row r="2087" spans="1:2" x14ac:dyDescent="0.2">
      <c r="A2087" t="s">
        <v>8219</v>
      </c>
      <c r="B2087" s="12">
        <v>39</v>
      </c>
    </row>
    <row r="2088" spans="1:2" x14ac:dyDescent="0.2">
      <c r="A2088" t="s">
        <v>8219</v>
      </c>
      <c r="B2088" s="12">
        <v>21</v>
      </c>
    </row>
    <row r="2089" spans="1:2" x14ac:dyDescent="0.2">
      <c r="A2089" t="s">
        <v>8219</v>
      </c>
      <c r="B2089" s="12">
        <v>30</v>
      </c>
    </row>
    <row r="2090" spans="1:2" x14ac:dyDescent="0.2">
      <c r="A2090" t="s">
        <v>8219</v>
      </c>
      <c r="B2090" s="12">
        <v>27</v>
      </c>
    </row>
    <row r="2091" spans="1:2" x14ac:dyDescent="0.2">
      <c r="A2091" t="s">
        <v>8219</v>
      </c>
      <c r="B2091" s="12">
        <v>35</v>
      </c>
    </row>
    <row r="2092" spans="1:2" x14ac:dyDescent="0.2">
      <c r="A2092" t="s">
        <v>8219</v>
      </c>
      <c r="B2092" s="12">
        <v>13</v>
      </c>
    </row>
    <row r="2093" spans="1:2" x14ac:dyDescent="0.2">
      <c r="A2093" t="s">
        <v>8219</v>
      </c>
      <c r="B2093" s="12">
        <v>23</v>
      </c>
    </row>
    <row r="2094" spans="1:2" x14ac:dyDescent="0.2">
      <c r="A2094" t="s">
        <v>8219</v>
      </c>
      <c r="B2094" s="12">
        <v>39</v>
      </c>
    </row>
    <row r="2095" spans="1:2" x14ac:dyDescent="0.2">
      <c r="A2095" t="s">
        <v>8219</v>
      </c>
      <c r="B2095" s="12">
        <v>35</v>
      </c>
    </row>
    <row r="2096" spans="1:2" x14ac:dyDescent="0.2">
      <c r="A2096" t="s">
        <v>8219</v>
      </c>
      <c r="B2096" s="12">
        <v>27</v>
      </c>
    </row>
    <row r="2097" spans="1:2" x14ac:dyDescent="0.2">
      <c r="A2097" t="s">
        <v>8219</v>
      </c>
      <c r="B2097" s="12">
        <v>21</v>
      </c>
    </row>
    <row r="2098" spans="1:2" x14ac:dyDescent="0.2">
      <c r="A2098" t="s">
        <v>8219</v>
      </c>
      <c r="B2098" s="12">
        <v>104</v>
      </c>
    </row>
    <row r="2099" spans="1:2" x14ac:dyDescent="0.2">
      <c r="A2099" t="s">
        <v>8219</v>
      </c>
      <c r="B2099" s="12">
        <v>19</v>
      </c>
    </row>
    <row r="2100" spans="1:2" x14ac:dyDescent="0.2">
      <c r="A2100" t="s">
        <v>8219</v>
      </c>
      <c r="B2100" s="12">
        <v>97</v>
      </c>
    </row>
    <row r="2101" spans="1:2" x14ac:dyDescent="0.2">
      <c r="A2101" t="s">
        <v>8219</v>
      </c>
      <c r="B2101" s="12">
        <v>27</v>
      </c>
    </row>
    <row r="2102" spans="1:2" x14ac:dyDescent="0.2">
      <c r="A2102" t="s">
        <v>8219</v>
      </c>
      <c r="B2102" s="12">
        <v>24</v>
      </c>
    </row>
    <row r="2103" spans="1:2" x14ac:dyDescent="0.2">
      <c r="A2103" t="s">
        <v>8219</v>
      </c>
      <c r="B2103" s="12">
        <v>13</v>
      </c>
    </row>
    <row r="2104" spans="1:2" x14ac:dyDescent="0.2">
      <c r="A2104" t="s">
        <v>8219</v>
      </c>
      <c r="B2104" s="12">
        <v>46</v>
      </c>
    </row>
    <row r="2105" spans="1:2" x14ac:dyDescent="0.2">
      <c r="A2105" t="s">
        <v>8219</v>
      </c>
      <c r="B2105" s="12">
        <v>4</v>
      </c>
    </row>
    <row r="2106" spans="1:2" x14ac:dyDescent="0.2">
      <c r="A2106" t="s">
        <v>8219</v>
      </c>
      <c r="B2106" s="12">
        <v>40</v>
      </c>
    </row>
    <row r="2107" spans="1:2" x14ac:dyDescent="0.2">
      <c r="A2107" t="s">
        <v>8219</v>
      </c>
      <c r="B2107" s="12">
        <v>44</v>
      </c>
    </row>
    <row r="2108" spans="1:2" x14ac:dyDescent="0.2">
      <c r="A2108" t="s">
        <v>8219</v>
      </c>
      <c r="B2108" s="12">
        <v>35</v>
      </c>
    </row>
    <row r="2109" spans="1:2" x14ac:dyDescent="0.2">
      <c r="A2109" t="s">
        <v>8219</v>
      </c>
      <c r="B2109" s="12">
        <v>63</v>
      </c>
    </row>
    <row r="2110" spans="1:2" x14ac:dyDescent="0.2">
      <c r="A2110" t="s">
        <v>8219</v>
      </c>
      <c r="B2110" s="12">
        <v>89</v>
      </c>
    </row>
    <row r="2111" spans="1:2" x14ac:dyDescent="0.2">
      <c r="A2111" t="s">
        <v>8219</v>
      </c>
      <c r="B2111" s="12">
        <v>15</v>
      </c>
    </row>
    <row r="2112" spans="1:2" x14ac:dyDescent="0.2">
      <c r="A2112" t="s">
        <v>8219</v>
      </c>
      <c r="B2112" s="12">
        <v>46</v>
      </c>
    </row>
    <row r="2113" spans="1:2" x14ac:dyDescent="0.2">
      <c r="A2113" t="s">
        <v>8219</v>
      </c>
      <c r="B2113" s="12">
        <v>33</v>
      </c>
    </row>
    <row r="2114" spans="1:2" x14ac:dyDescent="0.2">
      <c r="A2114" t="s">
        <v>8219</v>
      </c>
      <c r="B2114" s="12">
        <v>52</v>
      </c>
    </row>
    <row r="2115" spans="1:2" x14ac:dyDescent="0.2">
      <c r="A2115" t="s">
        <v>8219</v>
      </c>
      <c r="B2115" s="12">
        <v>7</v>
      </c>
    </row>
    <row r="2116" spans="1:2" x14ac:dyDescent="0.2">
      <c r="A2116" t="s">
        <v>8219</v>
      </c>
      <c r="B2116" s="12">
        <v>28</v>
      </c>
    </row>
    <row r="2117" spans="1:2" x14ac:dyDescent="0.2">
      <c r="A2117" t="s">
        <v>8219</v>
      </c>
      <c r="B2117" s="12">
        <v>11</v>
      </c>
    </row>
    <row r="2118" spans="1:2" x14ac:dyDescent="0.2">
      <c r="A2118" t="s">
        <v>8219</v>
      </c>
      <c r="B2118" s="12">
        <v>15</v>
      </c>
    </row>
    <row r="2119" spans="1:2" x14ac:dyDescent="0.2">
      <c r="A2119" t="s">
        <v>8219</v>
      </c>
      <c r="B2119" s="12">
        <v>30</v>
      </c>
    </row>
    <row r="2120" spans="1:2" x14ac:dyDescent="0.2">
      <c r="A2120" t="s">
        <v>8219</v>
      </c>
      <c r="B2120" s="12">
        <v>27</v>
      </c>
    </row>
    <row r="2121" spans="1:2" x14ac:dyDescent="0.2">
      <c r="A2121" t="s">
        <v>8219</v>
      </c>
      <c r="B2121" s="12">
        <v>28</v>
      </c>
    </row>
    <row r="2122" spans="1:2" x14ac:dyDescent="0.2">
      <c r="A2122" t="s">
        <v>8219</v>
      </c>
      <c r="B2122" s="12">
        <v>17</v>
      </c>
    </row>
    <row r="2123" spans="1:2" x14ac:dyDescent="0.2">
      <c r="A2123" t="s">
        <v>8219</v>
      </c>
      <c r="B2123" s="12">
        <v>50</v>
      </c>
    </row>
    <row r="2124" spans="1:2" x14ac:dyDescent="0.2">
      <c r="A2124" t="s">
        <v>8219</v>
      </c>
      <c r="B2124" s="12">
        <v>26</v>
      </c>
    </row>
    <row r="2125" spans="1:2" x14ac:dyDescent="0.2">
      <c r="A2125" t="s">
        <v>8219</v>
      </c>
      <c r="B2125" s="12">
        <v>88</v>
      </c>
    </row>
    <row r="2126" spans="1:2" x14ac:dyDescent="0.2">
      <c r="A2126" t="s">
        <v>8219</v>
      </c>
      <c r="B2126" s="12">
        <v>91</v>
      </c>
    </row>
    <row r="2127" spans="1:2" x14ac:dyDescent="0.2">
      <c r="A2127" t="s">
        <v>8219</v>
      </c>
      <c r="B2127" s="12">
        <v>3</v>
      </c>
    </row>
    <row r="2128" spans="1:2" x14ac:dyDescent="0.2">
      <c r="A2128" t="s">
        <v>8219</v>
      </c>
      <c r="B2128" s="12">
        <v>28</v>
      </c>
    </row>
    <row r="2129" spans="1:2" x14ac:dyDescent="0.2">
      <c r="A2129" t="s">
        <v>8219</v>
      </c>
      <c r="B2129" s="12">
        <v>77</v>
      </c>
    </row>
    <row r="2130" spans="1:2" x14ac:dyDescent="0.2">
      <c r="A2130" t="s">
        <v>8219</v>
      </c>
      <c r="B2130" s="12">
        <v>27</v>
      </c>
    </row>
    <row r="2131" spans="1:2" x14ac:dyDescent="0.2">
      <c r="A2131" t="s">
        <v>8219</v>
      </c>
      <c r="B2131" s="12">
        <v>107</v>
      </c>
    </row>
    <row r="2132" spans="1:2" x14ac:dyDescent="0.2">
      <c r="A2132" t="s">
        <v>8219</v>
      </c>
      <c r="B2132" s="12">
        <v>96</v>
      </c>
    </row>
    <row r="2133" spans="1:2" x14ac:dyDescent="0.2">
      <c r="A2133" t="s">
        <v>8219</v>
      </c>
      <c r="B2133" s="12">
        <v>56</v>
      </c>
    </row>
    <row r="2134" spans="1:2" x14ac:dyDescent="0.2">
      <c r="A2134" t="s">
        <v>8219</v>
      </c>
      <c r="B2134" s="12">
        <v>58</v>
      </c>
    </row>
    <row r="2135" spans="1:2" x14ac:dyDescent="0.2">
      <c r="A2135" t="s">
        <v>8219</v>
      </c>
      <c r="B2135" s="12">
        <v>15</v>
      </c>
    </row>
    <row r="2136" spans="1:2" x14ac:dyDescent="0.2">
      <c r="A2136" t="s">
        <v>8219</v>
      </c>
      <c r="B2136" s="12">
        <v>20</v>
      </c>
    </row>
    <row r="2137" spans="1:2" x14ac:dyDescent="0.2">
      <c r="A2137" t="s">
        <v>8219</v>
      </c>
      <c r="B2137" s="12">
        <v>38</v>
      </c>
    </row>
    <row r="2138" spans="1:2" x14ac:dyDescent="0.2">
      <c r="A2138" t="s">
        <v>8219</v>
      </c>
      <c r="B2138" s="12">
        <v>33</v>
      </c>
    </row>
    <row r="2139" spans="1:2" x14ac:dyDescent="0.2">
      <c r="A2139" t="s">
        <v>8219</v>
      </c>
      <c r="B2139" s="12">
        <v>57</v>
      </c>
    </row>
    <row r="2140" spans="1:2" x14ac:dyDescent="0.2">
      <c r="A2140" t="s">
        <v>8219</v>
      </c>
      <c r="B2140" s="12">
        <v>25</v>
      </c>
    </row>
    <row r="2141" spans="1:2" x14ac:dyDescent="0.2">
      <c r="A2141" t="s">
        <v>8219</v>
      </c>
      <c r="B2141" s="12">
        <v>14</v>
      </c>
    </row>
    <row r="2142" spans="1:2" x14ac:dyDescent="0.2">
      <c r="A2142" t="s">
        <v>8219</v>
      </c>
      <c r="B2142" s="12">
        <v>94</v>
      </c>
    </row>
    <row r="2143" spans="1:2" x14ac:dyDescent="0.2">
      <c r="A2143" t="s">
        <v>8219</v>
      </c>
      <c r="B2143" s="12">
        <v>59</v>
      </c>
    </row>
    <row r="2144" spans="1:2" x14ac:dyDescent="0.2">
      <c r="A2144" t="s">
        <v>8219</v>
      </c>
      <c r="B2144" s="12">
        <v>36</v>
      </c>
    </row>
    <row r="2145" spans="1:2" x14ac:dyDescent="0.2">
      <c r="A2145" t="s">
        <v>8219</v>
      </c>
      <c r="B2145" s="12">
        <v>115</v>
      </c>
    </row>
    <row r="2146" spans="1:2" x14ac:dyDescent="0.2">
      <c r="A2146" t="s">
        <v>8219</v>
      </c>
      <c r="B2146" s="12">
        <v>30</v>
      </c>
    </row>
    <row r="2147" spans="1:2" x14ac:dyDescent="0.2">
      <c r="A2147" t="s">
        <v>8219</v>
      </c>
      <c r="B2147" s="12">
        <v>52</v>
      </c>
    </row>
    <row r="2148" spans="1:2" x14ac:dyDescent="0.2">
      <c r="A2148" t="s">
        <v>8219</v>
      </c>
      <c r="B2148" s="12">
        <v>27</v>
      </c>
    </row>
    <row r="2149" spans="1:2" x14ac:dyDescent="0.2">
      <c r="A2149" t="s">
        <v>8219</v>
      </c>
      <c r="B2149" s="12">
        <v>24</v>
      </c>
    </row>
    <row r="2150" spans="1:2" x14ac:dyDescent="0.2">
      <c r="A2150" t="s">
        <v>8219</v>
      </c>
      <c r="B2150" s="12">
        <v>10</v>
      </c>
    </row>
    <row r="2151" spans="1:2" x14ac:dyDescent="0.2">
      <c r="A2151" t="s">
        <v>8219</v>
      </c>
      <c r="B2151" s="12">
        <v>30</v>
      </c>
    </row>
    <row r="2152" spans="1:2" x14ac:dyDescent="0.2">
      <c r="A2152" t="s">
        <v>8219</v>
      </c>
      <c r="B2152" s="12">
        <v>71</v>
      </c>
    </row>
    <row r="2153" spans="1:2" x14ac:dyDescent="0.2">
      <c r="A2153" t="s">
        <v>8219</v>
      </c>
      <c r="B2153" s="12">
        <v>10</v>
      </c>
    </row>
    <row r="2154" spans="1:2" x14ac:dyDescent="0.2">
      <c r="A2154" t="s">
        <v>8219</v>
      </c>
      <c r="B2154" s="12">
        <v>24</v>
      </c>
    </row>
    <row r="2155" spans="1:2" x14ac:dyDescent="0.2">
      <c r="A2155" t="s">
        <v>8219</v>
      </c>
      <c r="B2155" s="12">
        <v>38</v>
      </c>
    </row>
    <row r="2156" spans="1:2" x14ac:dyDescent="0.2">
      <c r="A2156" t="s">
        <v>8219</v>
      </c>
      <c r="B2156" s="12">
        <v>26</v>
      </c>
    </row>
    <row r="2157" spans="1:2" x14ac:dyDescent="0.2">
      <c r="A2157" t="s">
        <v>8219</v>
      </c>
      <c r="B2157" s="12">
        <v>19</v>
      </c>
    </row>
    <row r="2158" spans="1:2" x14ac:dyDescent="0.2">
      <c r="A2158" t="s">
        <v>8219</v>
      </c>
      <c r="B2158" s="12">
        <v>11</v>
      </c>
    </row>
    <row r="2159" spans="1:2" x14ac:dyDescent="0.2">
      <c r="A2159" t="s">
        <v>8219</v>
      </c>
      <c r="B2159" s="12">
        <v>27</v>
      </c>
    </row>
    <row r="2160" spans="1:2" x14ac:dyDescent="0.2">
      <c r="A2160" t="s">
        <v>8219</v>
      </c>
      <c r="B2160" s="12">
        <v>34</v>
      </c>
    </row>
    <row r="2161" spans="1:2" x14ac:dyDescent="0.2">
      <c r="A2161" t="s">
        <v>8219</v>
      </c>
      <c r="B2161" s="12">
        <v>20</v>
      </c>
    </row>
    <row r="2162" spans="1:2" x14ac:dyDescent="0.2">
      <c r="A2162" t="s">
        <v>8219</v>
      </c>
      <c r="B2162" s="12">
        <v>37</v>
      </c>
    </row>
    <row r="2163" spans="1:2" x14ac:dyDescent="0.2">
      <c r="A2163" t="s">
        <v>8219</v>
      </c>
      <c r="B2163" s="12">
        <v>20</v>
      </c>
    </row>
    <row r="2164" spans="1:2" x14ac:dyDescent="0.2">
      <c r="A2164" t="s">
        <v>8219</v>
      </c>
      <c r="B2164" s="12">
        <v>10</v>
      </c>
    </row>
    <row r="2165" spans="1:2" x14ac:dyDescent="0.2">
      <c r="A2165" t="s">
        <v>8219</v>
      </c>
      <c r="B2165" s="12">
        <v>26</v>
      </c>
    </row>
    <row r="2166" spans="1:2" x14ac:dyDescent="0.2">
      <c r="A2166" t="s">
        <v>8219</v>
      </c>
      <c r="B2166" s="12">
        <v>20</v>
      </c>
    </row>
    <row r="2167" spans="1:2" x14ac:dyDescent="0.2">
      <c r="A2167" t="s">
        <v>8219</v>
      </c>
      <c r="B2167" s="12">
        <v>46</v>
      </c>
    </row>
    <row r="2168" spans="1:2" x14ac:dyDescent="0.2">
      <c r="A2168" t="s">
        <v>8219</v>
      </c>
      <c r="B2168" s="12">
        <v>76</v>
      </c>
    </row>
    <row r="2169" spans="1:2" x14ac:dyDescent="0.2">
      <c r="A2169" t="s">
        <v>8219</v>
      </c>
      <c r="B2169" s="12">
        <v>41</v>
      </c>
    </row>
    <row r="2170" spans="1:2" x14ac:dyDescent="0.2">
      <c r="A2170" t="s">
        <v>8219</v>
      </c>
      <c r="B2170" s="12">
        <v>7</v>
      </c>
    </row>
    <row r="2171" spans="1:2" x14ac:dyDescent="0.2">
      <c r="A2171" t="s">
        <v>8219</v>
      </c>
      <c r="B2171" s="12">
        <v>49</v>
      </c>
    </row>
    <row r="2172" spans="1:2" x14ac:dyDescent="0.2">
      <c r="A2172" t="s">
        <v>8219</v>
      </c>
      <c r="B2172" s="12">
        <v>26</v>
      </c>
    </row>
    <row r="2173" spans="1:2" x14ac:dyDescent="0.2">
      <c r="A2173" t="s">
        <v>8219</v>
      </c>
      <c r="B2173" s="12">
        <v>65</v>
      </c>
    </row>
    <row r="2174" spans="1:2" x14ac:dyDescent="0.2">
      <c r="A2174" t="s">
        <v>8219</v>
      </c>
      <c r="B2174" s="12">
        <v>28</v>
      </c>
    </row>
    <row r="2175" spans="1:2" x14ac:dyDescent="0.2">
      <c r="A2175" t="s">
        <v>8219</v>
      </c>
      <c r="B2175" s="12">
        <v>8</v>
      </c>
    </row>
    <row r="2176" spans="1:2" x14ac:dyDescent="0.2">
      <c r="A2176" t="s">
        <v>8219</v>
      </c>
      <c r="B2176" s="12">
        <v>3</v>
      </c>
    </row>
    <row r="2177" spans="1:2" x14ac:dyDescent="0.2">
      <c r="A2177" t="s">
        <v>8219</v>
      </c>
      <c r="B2177" s="12">
        <v>9</v>
      </c>
    </row>
    <row r="2178" spans="1:2" x14ac:dyDescent="0.2">
      <c r="A2178" t="s">
        <v>8219</v>
      </c>
      <c r="B2178" s="12">
        <v>9</v>
      </c>
    </row>
    <row r="2179" spans="1:2" x14ac:dyDescent="0.2">
      <c r="A2179" t="s">
        <v>8219</v>
      </c>
      <c r="B2179" s="12">
        <v>20</v>
      </c>
    </row>
    <row r="2180" spans="1:2" x14ac:dyDescent="0.2">
      <c r="A2180" t="s">
        <v>8219</v>
      </c>
      <c r="B2180" s="12">
        <v>57</v>
      </c>
    </row>
    <row r="2181" spans="1:2" x14ac:dyDescent="0.2">
      <c r="A2181" t="s">
        <v>8219</v>
      </c>
      <c r="B2181" s="12">
        <v>8</v>
      </c>
    </row>
    <row r="2182" spans="1:2" x14ac:dyDescent="0.2">
      <c r="A2182" t="s">
        <v>8219</v>
      </c>
      <c r="B2182" s="12">
        <v>14</v>
      </c>
    </row>
    <row r="2183" spans="1:2" x14ac:dyDescent="0.2">
      <c r="A2183" t="s">
        <v>8219</v>
      </c>
      <c r="B2183" s="12">
        <v>17</v>
      </c>
    </row>
    <row r="2184" spans="1:2" x14ac:dyDescent="0.2">
      <c r="A2184" t="s">
        <v>8219</v>
      </c>
      <c r="B2184" s="12">
        <v>100</v>
      </c>
    </row>
    <row r="2185" spans="1:2" x14ac:dyDescent="0.2">
      <c r="A2185" t="s">
        <v>8219</v>
      </c>
      <c r="B2185" s="12">
        <v>32</v>
      </c>
    </row>
    <row r="2186" spans="1:2" x14ac:dyDescent="0.2">
      <c r="A2186" t="s">
        <v>8219</v>
      </c>
      <c r="B2186" s="12">
        <v>3</v>
      </c>
    </row>
  </sheetData>
  <conditionalFormatting sqref="A1:A1046647">
    <cfRule type="containsText" dxfId="7" priority="5" operator="containsText" text="failed">
      <formula>NOT(ISERROR(SEARCH("failed",A1)))</formula>
    </cfRule>
    <cfRule type="containsText" dxfId="6" priority="6" operator="containsText" text="live">
      <formula>NOT(ISERROR(SEARCH("live",A1)))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I1:I1045992">
    <cfRule type="containsText" dxfId="3" priority="1" operator="containsText" text="failed">
      <formula>NOT(ISERROR(SEARCH("failed",I1)))</formula>
    </cfRule>
    <cfRule type="containsText" dxfId="2" priority="2" operator="containsText" text="live">
      <formula>NOT(ISERROR(SEARCH("live",I1)))</formula>
    </cfRule>
    <cfRule type="containsText" dxfId="1" priority="3" operator="containsText" text="canceled">
      <formula>NOT(ISERROR(SEARCH("canceled",I1)))</formula>
    </cfRule>
    <cfRule type="containsText" dxfId="0" priority="4" operator="containsText" text="successful">
      <formula>NOT(ISERROR(SEARCH("successful",I1)))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ExcelChallenge</vt:lpstr>
      <vt:lpstr>Pivot 1</vt:lpstr>
      <vt:lpstr>Pivot 2</vt:lpstr>
      <vt:lpstr>Pivot 3</vt:lpstr>
      <vt:lpstr>Bonus</vt:lpstr>
      <vt:lpstr>StatisticalAnalysis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Manisha Lal</cp:lastModifiedBy>
  <dcterms:created xsi:type="dcterms:W3CDTF">2017-04-20T15:17:24Z</dcterms:created>
  <dcterms:modified xsi:type="dcterms:W3CDTF">2020-09-26T16:39:12Z</dcterms:modified>
</cp:coreProperties>
</file>